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<sst xmlns="http://schemas.openxmlformats.org/spreadsheetml/2006/main" count="89" uniqueCount="84">
  <si>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>На решение вопросов местного значения</t>
  </si>
  <si>
    <t>План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</si>
  <si>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</si>
  <si>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</si>
  <si>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</si>
  <si>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</si>
  <si>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</si>
  <si>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</si>
  <si>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</si>
  <si>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</si>
  <si>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</si>
  <si>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</si>
  <si>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</si>
  <si>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</si>
  <si>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</si>
  <si>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</si>
  <si>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</si>
  <si>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</si>
  <si>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</si>
  <si>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</si>
  <si>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</si>
  <si>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</si>
  <si>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</si>
  <si>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</si>
  <si>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</si>
  <si>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</si>
  <si>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</si>
  <si>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</si>
  <si>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</si>
  <si>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</si>
  <si>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</si>
  <si>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</si>
  <si>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</si>
  <si>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</si>
  <si>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</si>
  <si>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</si>
  <si>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</si>
  <si>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</si>
  <si>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</si>
  <si>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</si>
  <si>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</si>
  <si>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</si>
  <si>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</si>
  <si>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</si>
  <si>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</si>
  <si>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</si>
  <si>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</si>
  <si>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</si>
  <si>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</si>
  <si>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</si>
  <si>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</si>
  <si>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</si>
  <si>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</si>
  <si>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</si>
  <si>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</si>
  <si>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</si>
  <si>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</si>
  <si>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</si>
  <si>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</si>
  <si>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</si>
  <si>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</si>
  <si>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</si>
  <si>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</si>
  <si>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</si>
  <si>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</si>
  <si>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</si>
  <si>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</si>
  <si>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</si>
  <si>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</si>
  <si>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</si>
  <si>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</si>
  <si>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</si>
  <si>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</si>
  <si>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</si>
  <si>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0111</t>
  </si>
  <si>
    <t>Факт 1 полуг. 2020 г.</t>
  </si>
  <si>
    <t xml:space="preserve">  1 полуг.2020 к 1 полуг. 2019 , % исполнения</t>
  </si>
  <si>
    <t>Факт 1 полуг. 2019 г</t>
  </si>
  <si>
    <t>Исполнение расходов бюджета Великосельского сельского поселения за 1 полугодие 2020 года по функциональной классификации расходов бюджетов Российской Федерации</t>
  </si>
  <si>
    <t>0107</t>
  </si>
  <si>
    <t>Резервные фонды</t>
  </si>
  <si>
    <t>Обеспечение проведения выборов и референдумов</t>
  </si>
  <si>
    <t>113789,63</t>
  </si>
  <si>
    <t>Приложение 1 к пояснительной записке к  Постановлению Администрации Великосельского сельского поселения       от 24.07.2020 г. № 135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</si>
</sst>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2" fillId="32" borderId="11" xfId="0" applyNumberFormat="1" applyFont="1" applyFill="1" applyBorder="1" applyAlignment="1">
      <alignment vertical="center"/>
    </xf>
    <xf numFmtId="49" fontId="2" fillId="32" borderId="16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K11" sqref="K11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8.37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72"/>
      <c r="F2" s="72"/>
      <c r="G2" s="79" t="s">
        <v>83</v>
      </c>
      <c r="H2" s="80"/>
      <c r="I2" s="80"/>
      <c r="J2" s="80"/>
    </row>
    <row r="3" spans="1:3" s="2" customFormat="1" ht="15" hidden="1">
      <c r="A3" s="73"/>
      <c r="B3" s="73"/>
      <c r="C3" s="73"/>
    </row>
    <row r="4" spans="1:10" s="2" customFormat="1" ht="54.75" customHeight="1">
      <c r="A4" s="77" t="s">
        <v>78</v>
      </c>
      <c r="B4" s="77"/>
      <c r="C4" s="77"/>
      <c r="D4" s="77"/>
      <c r="E4" s="77"/>
      <c r="F4" s="78"/>
      <c r="G4" s="78"/>
      <c r="H4" s="78"/>
      <c r="I4" s="78"/>
      <c r="J4" s="78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54</v>
      </c>
    </row>
    <row r="7" spans="1:10" s="4" customFormat="1" ht="76.5" customHeight="1">
      <c r="A7" s="17" t="s">
        <v>2</v>
      </c>
      <c r="B7" s="40" t="s">
        <v>3</v>
      </c>
      <c r="C7" s="41" t="s">
        <v>0</v>
      </c>
      <c r="D7" s="42" t="s">
        <v>23</v>
      </c>
      <c r="E7" s="40" t="s">
        <v>1</v>
      </c>
      <c r="G7" s="28" t="s">
        <v>75</v>
      </c>
      <c r="H7" s="29" t="s">
        <v>68</v>
      </c>
      <c r="I7" s="30" t="s">
        <v>77</v>
      </c>
      <c r="J7" s="29" t="s">
        <v>76</v>
      </c>
    </row>
    <row r="8" spans="1:10" s="7" customFormat="1" ht="23.25" customHeight="1">
      <c r="A8" s="31" t="s">
        <v>4</v>
      </c>
      <c r="B8" s="32" t="s">
        <v>5</v>
      </c>
      <c r="C8" s="6">
        <f>SUM(C9:C12)</f>
        <v>0</v>
      </c>
      <c r="D8" s="6">
        <f>SUM(D9:D12)</f>
        <v>0</v>
      </c>
      <c r="E8" s="19">
        <f>E9+E11+E12+E15+E14</f>
        <v>9910238</v>
      </c>
      <c r="G8" s="44">
        <f>G9+G11+G12+G15+G14</f>
        <v>4857078.01</v>
      </c>
      <c r="H8" s="63">
        <f>G8/E8*100</f>
        <v>49.01071003541993</v>
      </c>
      <c r="I8" s="44">
        <f>I9+I11+I12+I15+I13</f>
        <v>4261346.52</v>
      </c>
      <c r="J8" s="63">
        <f>G8/I8*100</f>
        <v>113.9798884508458</v>
      </c>
    </row>
    <row r="9" spans="1:10" ht="59.25" customHeight="1">
      <c r="A9" s="33" t="s">
        <v>6</v>
      </c>
      <c r="B9" s="34" t="s">
        <v>70</v>
      </c>
      <c r="C9" s="8"/>
      <c r="D9" s="8"/>
      <c r="E9" s="20">
        <v>895000</v>
      </c>
      <c r="G9" s="45">
        <v>403967.02</v>
      </c>
      <c r="H9" s="55">
        <f>G9/E9*100</f>
        <v>45.13597988826816</v>
      </c>
      <c r="I9" s="45">
        <v>361347.43</v>
      </c>
      <c r="J9" s="64">
        <f>G9/I9*100</f>
        <v>111.7946293405214</v>
      </c>
    </row>
    <row r="10" spans="1:10" s="16" customFormat="1" ht="52.5" hidden="1">
      <c r="A10" s="35" t="s">
        <v>7</v>
      </c>
      <c r="B10" s="36" t="s">
        <v>8</v>
      </c>
      <c r="C10" s="15"/>
      <c r="D10" s="15"/>
      <c r="E10" s="21"/>
      <c r="G10" s="46"/>
      <c r="H10" s="56"/>
      <c r="I10" s="46"/>
      <c r="J10" s="56"/>
    </row>
    <row r="11" spans="1:10" ht="72" customHeight="1">
      <c r="A11" s="33" t="s">
        <v>9</v>
      </c>
      <c r="B11" s="34" t="s">
        <v>69</v>
      </c>
      <c r="C11" s="8"/>
      <c r="D11" s="8"/>
      <c r="E11" s="20">
        <v>4035000</v>
      </c>
      <c r="G11" s="47">
        <v>2095649.9</v>
      </c>
      <c r="H11" s="57">
        <f>G11/E11*100</f>
        <v>51.93680049566295</v>
      </c>
      <c r="I11" s="47">
        <v>1646799.48</v>
      </c>
      <c r="J11" s="57">
        <f>G11/I11*100</f>
        <v>127.2559243217638</v>
      </c>
    </row>
    <row r="12" spans="1:10" s="16" customFormat="1" ht="56.25" customHeight="1">
      <c r="A12" s="35" t="s">
        <v>62</v>
      </c>
      <c r="B12" s="36" t="s">
        <v>63</v>
      </c>
      <c r="C12" s="15"/>
      <c r="D12" s="15"/>
      <c r="E12" s="21">
        <v>100000</v>
      </c>
      <c r="G12" s="48">
        <v>50000</v>
      </c>
      <c r="H12" s="58">
        <f>G12/E12*100</f>
        <v>50</v>
      </c>
      <c r="I12" s="48">
        <v>50000</v>
      </c>
      <c r="J12" s="58">
        <f>G12/I12*100</f>
        <v>100</v>
      </c>
    </row>
    <row r="13" spans="1:10" s="16" customFormat="1" ht="56.25" customHeight="1">
      <c r="A13" s="35" t="s">
        <v>79</v>
      </c>
      <c r="B13" s="36" t="s">
        <v>81</v>
      </c>
      <c r="C13" s="15"/>
      <c r="D13" s="15"/>
      <c r="E13" s="21">
        <v>0</v>
      </c>
      <c r="G13" s="48">
        <v>0</v>
      </c>
      <c r="H13" s="58">
        <v>0</v>
      </c>
      <c r="I13" s="48">
        <v>0</v>
      </c>
      <c r="J13" s="58">
        <v>0</v>
      </c>
    </row>
    <row r="14" spans="1:10" s="16" customFormat="1" ht="49.5" customHeight="1">
      <c r="A14" s="35" t="s">
        <v>74</v>
      </c>
      <c r="B14" s="36" t="s">
        <v>80</v>
      </c>
      <c r="C14" s="15"/>
      <c r="D14" s="15"/>
      <c r="E14" s="21">
        <v>34965</v>
      </c>
      <c r="G14" s="48">
        <v>0</v>
      </c>
      <c r="H14" s="58">
        <f>G14/E14*100</f>
        <v>0</v>
      </c>
      <c r="I14" s="48">
        <v>0</v>
      </c>
      <c r="J14" s="58">
        <v>0</v>
      </c>
    </row>
    <row r="15" spans="1:10" ht="27.75" customHeight="1">
      <c r="A15" s="35" t="s">
        <v>48</v>
      </c>
      <c r="B15" s="34" t="s">
        <v>38</v>
      </c>
      <c r="C15" s="8"/>
      <c r="D15" s="8"/>
      <c r="E15" s="20">
        <v>4845273</v>
      </c>
      <c r="G15" s="45">
        <v>2307461.09</v>
      </c>
      <c r="H15" s="55">
        <f>G15/E15*100</f>
        <v>47.62293249523814</v>
      </c>
      <c r="I15" s="45">
        <v>2203199.61</v>
      </c>
      <c r="J15" s="55">
        <f>G15/I15*100</f>
        <v>104.7322757105971</v>
      </c>
    </row>
    <row r="16" spans="1:10" s="7" customFormat="1" ht="21" customHeight="1">
      <c r="A16" s="31" t="s">
        <v>10</v>
      </c>
      <c r="B16" s="37" t="s">
        <v>11</v>
      </c>
      <c r="C16" s="6">
        <f>C17</f>
        <v>0</v>
      </c>
      <c r="D16" s="6">
        <f>D17</f>
        <v>0</v>
      </c>
      <c r="E16" s="19">
        <f>E17</f>
        <v>205170</v>
      </c>
      <c r="G16" s="19">
        <f>G17</f>
        <v>87881.52</v>
      </c>
      <c r="H16" s="59">
        <f>H17</f>
        <v>42.833513671589415</v>
      </c>
      <c r="I16" s="19">
        <f>I17</f>
        <v>76378.7</v>
      </c>
      <c r="J16" s="59">
        <f>J17</f>
        <v>115.06024585388334</v>
      </c>
    </row>
    <row r="17" spans="1:10" ht="24.75" customHeight="1">
      <c r="A17" s="33" t="s">
        <v>28</v>
      </c>
      <c r="B17" s="34" t="s">
        <v>26</v>
      </c>
      <c r="C17" s="8"/>
      <c r="D17" s="8"/>
      <c r="E17" s="20">
        <v>205170</v>
      </c>
      <c r="G17" s="47">
        <v>87881.52</v>
      </c>
      <c r="H17" s="57">
        <f>G17/E17*100</f>
        <v>42.833513671589415</v>
      </c>
      <c r="I17" s="47">
        <v>76378.7</v>
      </c>
      <c r="J17" s="57">
        <f>G17/I17*100</f>
        <v>115.06024585388334</v>
      </c>
    </row>
    <row r="18" spans="1:10" s="7" customFormat="1" ht="26.25" customHeight="1">
      <c r="A18" s="31" t="s">
        <v>12</v>
      </c>
      <c r="B18" s="37" t="s">
        <v>13</v>
      </c>
      <c r="C18" s="6">
        <f>SUM(C20:C21)</f>
        <v>0</v>
      </c>
      <c r="D18" s="6">
        <f>SUM(D20:D21)</f>
        <v>0</v>
      </c>
      <c r="E18" s="19">
        <f>E20</f>
        <v>398900</v>
      </c>
      <c r="G18" s="19">
        <f>G20</f>
        <v>121519.84</v>
      </c>
      <c r="H18" s="59">
        <f>H20</f>
        <v>30.463735271997994</v>
      </c>
      <c r="I18" s="19">
        <f>I20</f>
        <v>126880.04</v>
      </c>
      <c r="J18" s="59">
        <f>J20</f>
        <v>95.7753796420619</v>
      </c>
    </row>
    <row r="19" spans="1:10" s="7" customFormat="1" ht="51" customHeight="1" hidden="1">
      <c r="A19" s="33" t="s">
        <v>45</v>
      </c>
      <c r="B19" s="38" t="s">
        <v>50</v>
      </c>
      <c r="C19" s="8"/>
      <c r="D19" s="8"/>
      <c r="E19" s="20">
        <v>0</v>
      </c>
      <c r="G19" s="50">
        <v>0</v>
      </c>
      <c r="H19" s="60">
        <v>0</v>
      </c>
      <c r="I19" s="50">
        <v>0</v>
      </c>
      <c r="J19" s="43">
        <v>0</v>
      </c>
    </row>
    <row r="20" spans="1:10" ht="21" customHeight="1">
      <c r="A20" s="33" t="s">
        <v>27</v>
      </c>
      <c r="B20" s="34" t="s">
        <v>49</v>
      </c>
      <c r="C20" s="8"/>
      <c r="D20" s="8"/>
      <c r="E20" s="20">
        <v>398900</v>
      </c>
      <c r="G20" s="45">
        <v>121519.84</v>
      </c>
      <c r="H20" s="55">
        <f>G20/E20*100</f>
        <v>30.463735271997994</v>
      </c>
      <c r="I20" s="45">
        <v>126880.04</v>
      </c>
      <c r="J20" s="55">
        <f>G20/I20*100</f>
        <v>95.7753796420619</v>
      </c>
    </row>
    <row r="21" spans="1:10" ht="36" customHeight="1" hidden="1">
      <c r="A21" s="33" t="s">
        <v>46</v>
      </c>
      <c r="B21" s="38" t="s">
        <v>47</v>
      </c>
      <c r="C21" s="8"/>
      <c r="D21" s="8"/>
      <c r="E21" s="20">
        <v>0</v>
      </c>
      <c r="G21" s="47">
        <v>0</v>
      </c>
      <c r="H21" s="57">
        <v>0</v>
      </c>
      <c r="I21" s="47">
        <v>0</v>
      </c>
      <c r="J21" s="26">
        <v>0</v>
      </c>
    </row>
    <row r="22" spans="1:12" s="7" customFormat="1" ht="18.75" customHeight="1">
      <c r="A22" s="31" t="s">
        <v>14</v>
      </c>
      <c r="B22" s="37" t="s">
        <v>15</v>
      </c>
      <c r="C22" s="6">
        <f>SUM(C23:C25)</f>
        <v>0</v>
      </c>
      <c r="D22" s="6">
        <f>SUM(D23:D25)</f>
        <v>0</v>
      </c>
      <c r="E22" s="19">
        <f>E24+E26</f>
        <v>7523975</v>
      </c>
      <c r="G22" s="49">
        <f>G24+G26</f>
        <v>305437.06</v>
      </c>
      <c r="H22" s="61">
        <f>G22/E22*100</f>
        <v>4.059517209985413</v>
      </c>
      <c r="I22" s="49">
        <f>I24+I26</f>
        <v>890135.34</v>
      </c>
      <c r="J22" s="59">
        <f>G22/I22*100</f>
        <v>34.31355281321603</v>
      </c>
      <c r="L22" s="68"/>
    </row>
    <row r="23" spans="1:10" ht="21.75" customHeight="1" hidden="1">
      <c r="A23" s="33" t="s">
        <v>43</v>
      </c>
      <c r="B23" s="34" t="s">
        <v>44</v>
      </c>
      <c r="C23" s="8"/>
      <c r="D23" s="8"/>
      <c r="E23" s="20">
        <v>0</v>
      </c>
      <c r="G23" s="47">
        <v>0</v>
      </c>
      <c r="H23" s="57">
        <v>0</v>
      </c>
      <c r="I23" s="47">
        <v>0</v>
      </c>
      <c r="J23" s="26">
        <v>0</v>
      </c>
    </row>
    <row r="24" spans="1:10" ht="30" customHeight="1">
      <c r="A24" s="33" t="s">
        <v>55</v>
      </c>
      <c r="B24" s="34" t="s">
        <v>56</v>
      </c>
      <c r="C24" s="8"/>
      <c r="D24" s="8"/>
      <c r="E24" s="22">
        <v>7473975</v>
      </c>
      <c r="G24" s="45">
        <v>305437.06</v>
      </c>
      <c r="H24" s="55">
        <f>G24/E24*100</f>
        <v>4.086674895219746</v>
      </c>
      <c r="I24" s="45">
        <v>885135.34</v>
      </c>
      <c r="J24" s="55">
        <f>G24/I24*100</f>
        <v>34.5073850514205</v>
      </c>
    </row>
    <row r="25" spans="1:10" ht="29.25" customHeight="1" hidden="1">
      <c r="A25" s="33" t="s">
        <v>29</v>
      </c>
      <c r="B25" s="34" t="s">
        <v>24</v>
      </c>
      <c r="C25" s="8"/>
      <c r="D25" s="8"/>
      <c r="E25" s="23">
        <v>0</v>
      </c>
      <c r="G25" s="47">
        <v>0</v>
      </c>
      <c r="H25" s="57">
        <v>0</v>
      </c>
      <c r="I25" s="47">
        <v>0</v>
      </c>
      <c r="J25" s="26">
        <v>0</v>
      </c>
    </row>
    <row r="26" spans="1:10" ht="29.25" customHeight="1">
      <c r="A26" s="33" t="s">
        <v>29</v>
      </c>
      <c r="B26" s="34" t="s">
        <v>24</v>
      </c>
      <c r="C26" s="8"/>
      <c r="D26" s="8"/>
      <c r="E26" s="23">
        <v>50000</v>
      </c>
      <c r="G26" s="47">
        <v>0</v>
      </c>
      <c r="H26" s="57">
        <f>G26/E26*100</f>
        <v>0</v>
      </c>
      <c r="I26" s="47">
        <v>5000</v>
      </c>
      <c r="J26" s="57">
        <v>0</v>
      </c>
    </row>
    <row r="27" spans="1:10" s="7" customFormat="1" ht="30" customHeight="1">
      <c r="A27" s="31" t="s">
        <v>16</v>
      </c>
      <c r="B27" s="37" t="s">
        <v>17</v>
      </c>
      <c r="C27" s="6">
        <f>SUM(C31:C33)</f>
        <v>0</v>
      </c>
      <c r="D27" s="6">
        <f>SUM(D31:D33)</f>
        <v>0</v>
      </c>
      <c r="E27" s="19">
        <f>E28+E30+E31</f>
        <v>6373127.48</v>
      </c>
      <c r="G27" s="49">
        <f>G28+G30+G31</f>
        <v>1957129.43</v>
      </c>
      <c r="H27" s="59">
        <f>G27/E27*100</f>
        <v>30.709089628943055</v>
      </c>
      <c r="I27" s="49">
        <f>I28+I30+I31</f>
        <v>1781399.74</v>
      </c>
      <c r="J27" s="59">
        <f>G27/I27*100</f>
        <v>109.86469718469813</v>
      </c>
    </row>
    <row r="28" spans="1:10" s="7" customFormat="1" ht="16.5" customHeight="1">
      <c r="A28" s="33" t="s">
        <v>52</v>
      </c>
      <c r="B28" s="39" t="s">
        <v>53</v>
      </c>
      <c r="C28" s="6"/>
      <c r="D28" s="6"/>
      <c r="E28" s="23">
        <v>0</v>
      </c>
      <c r="G28" s="52">
        <v>0</v>
      </c>
      <c r="H28" s="62">
        <v>0</v>
      </c>
      <c r="I28" s="52">
        <v>98836.92</v>
      </c>
      <c r="J28" s="62">
        <v>0</v>
      </c>
    </row>
    <row r="29" spans="1:10" s="7" customFormat="1" ht="0.75" customHeight="1" hidden="1">
      <c r="A29" s="33" t="s">
        <v>36</v>
      </c>
      <c r="B29" s="39" t="s">
        <v>37</v>
      </c>
      <c r="C29" s="6"/>
      <c r="D29" s="6"/>
      <c r="E29" s="23">
        <v>0</v>
      </c>
      <c r="G29" s="50">
        <v>0</v>
      </c>
      <c r="H29" s="60">
        <v>0</v>
      </c>
      <c r="I29" s="50">
        <v>0</v>
      </c>
      <c r="J29" s="60">
        <v>0</v>
      </c>
    </row>
    <row r="30" spans="1:10" s="7" customFormat="1" ht="17.25" customHeight="1">
      <c r="A30" s="33" t="s">
        <v>36</v>
      </c>
      <c r="B30" s="39" t="s">
        <v>37</v>
      </c>
      <c r="C30" s="6"/>
      <c r="D30" s="6"/>
      <c r="E30" s="23">
        <v>619000</v>
      </c>
      <c r="G30" s="50">
        <v>101718.72</v>
      </c>
      <c r="H30" s="60">
        <f>G30/E30*100</f>
        <v>16.43274959612278</v>
      </c>
      <c r="I30" s="50">
        <v>0</v>
      </c>
      <c r="J30" s="60">
        <v>0</v>
      </c>
    </row>
    <row r="31" spans="1:10" ht="16.5" customHeight="1">
      <c r="A31" s="33" t="s">
        <v>30</v>
      </c>
      <c r="B31" s="34" t="s">
        <v>31</v>
      </c>
      <c r="C31" s="8"/>
      <c r="D31" s="8"/>
      <c r="E31" s="21">
        <v>5754127.48</v>
      </c>
      <c r="F31" s="16"/>
      <c r="G31" s="48">
        <v>1855410.71</v>
      </c>
      <c r="H31" s="55">
        <f>G31/E31*100</f>
        <v>32.24486625381473</v>
      </c>
      <c r="I31" s="53">
        <v>1682562.82</v>
      </c>
      <c r="J31" s="62">
        <f>G31/I31*100</f>
        <v>110.27289370390343</v>
      </c>
    </row>
    <row r="32" spans="1:10" ht="23.25" customHeight="1" hidden="1">
      <c r="A32" s="31" t="s">
        <v>64</v>
      </c>
      <c r="B32" s="32" t="s">
        <v>67</v>
      </c>
      <c r="C32" s="18"/>
      <c r="D32" s="18"/>
      <c r="E32" s="25">
        <v>0</v>
      </c>
      <c r="F32" s="16"/>
      <c r="G32" s="46"/>
      <c r="H32" s="57"/>
      <c r="I32" s="46"/>
      <c r="J32" s="57"/>
    </row>
    <row r="33" spans="1:10" ht="26.25" hidden="1">
      <c r="A33" s="33" t="s">
        <v>65</v>
      </c>
      <c r="B33" s="34" t="s">
        <v>66</v>
      </c>
      <c r="C33" s="8"/>
      <c r="D33" s="8"/>
      <c r="E33" s="20">
        <v>0</v>
      </c>
      <c r="G33" s="45"/>
      <c r="H33" s="55"/>
      <c r="I33" s="45"/>
      <c r="J33" s="55"/>
    </row>
    <row r="34" spans="1:10" ht="15" customHeight="1">
      <c r="A34" s="31" t="s">
        <v>58</v>
      </c>
      <c r="B34" s="32" t="s">
        <v>59</v>
      </c>
      <c r="C34" s="18">
        <f>C35</f>
        <v>0</v>
      </c>
      <c r="D34" s="18">
        <f>D35</f>
        <v>0</v>
      </c>
      <c r="E34" s="24">
        <v>65000</v>
      </c>
      <c r="G34" s="51">
        <v>0</v>
      </c>
      <c r="H34" s="65">
        <v>0</v>
      </c>
      <c r="I34" s="51">
        <v>1640.1</v>
      </c>
      <c r="J34" s="54">
        <v>0</v>
      </c>
    </row>
    <row r="35" spans="1:10" ht="15" customHeight="1">
      <c r="A35" s="33" t="s">
        <v>57</v>
      </c>
      <c r="B35" s="34" t="s">
        <v>71</v>
      </c>
      <c r="C35" s="8"/>
      <c r="D35" s="8"/>
      <c r="E35" s="20">
        <v>65000</v>
      </c>
      <c r="G35" s="45">
        <v>0</v>
      </c>
      <c r="H35" s="55">
        <v>0</v>
      </c>
      <c r="I35" s="45">
        <v>1640.1</v>
      </c>
      <c r="J35" s="55">
        <f>G35/I35*100</f>
        <v>0</v>
      </c>
    </row>
    <row r="36" spans="1:12" s="7" customFormat="1" ht="17.25" customHeight="1">
      <c r="A36" s="31" t="s">
        <v>18</v>
      </c>
      <c r="B36" s="32" t="s">
        <v>51</v>
      </c>
      <c r="C36" s="6">
        <f>C37</f>
        <v>0</v>
      </c>
      <c r="D36" s="6">
        <f>D37</f>
        <v>0</v>
      </c>
      <c r="E36" s="19">
        <f>E37</f>
        <v>6404239</v>
      </c>
      <c r="G36" s="19">
        <f>G37</f>
        <v>3258874.28</v>
      </c>
      <c r="H36" s="63">
        <f>H37</f>
        <v>50.88620646418723</v>
      </c>
      <c r="I36" s="19">
        <f>I37</f>
        <v>2727015.53</v>
      </c>
      <c r="J36" s="63">
        <f>G36/I36*100</f>
        <v>119.50332677423366</v>
      </c>
      <c r="K36" s="68"/>
      <c r="L36" s="68"/>
    </row>
    <row r="37" spans="1:10" ht="17.25" customHeight="1">
      <c r="A37" s="33" t="s">
        <v>19</v>
      </c>
      <c r="B37" s="34" t="s">
        <v>20</v>
      </c>
      <c r="C37" s="8"/>
      <c r="D37" s="8"/>
      <c r="E37" s="20">
        <v>6404239</v>
      </c>
      <c r="G37" s="45">
        <v>3258874.28</v>
      </c>
      <c r="H37" s="55">
        <f>G37/E37*100</f>
        <v>50.88620646418723</v>
      </c>
      <c r="I37" s="45">
        <v>2727015.53</v>
      </c>
      <c r="J37" s="55">
        <f>G37/I37*100</f>
        <v>119.50332677423366</v>
      </c>
    </row>
    <row r="38" spans="1:10" ht="12.75" customHeight="1" hidden="1">
      <c r="A38" s="31" t="s">
        <v>32</v>
      </c>
      <c r="B38" s="32" t="s">
        <v>35</v>
      </c>
      <c r="C38" s="8"/>
      <c r="D38" s="8"/>
      <c r="E38" s="24">
        <f>E39</f>
        <v>0</v>
      </c>
      <c r="G38" s="47"/>
      <c r="H38" s="57"/>
      <c r="I38" s="47"/>
      <c r="J38" s="57"/>
    </row>
    <row r="39" spans="1:10" ht="15" customHeight="1" hidden="1">
      <c r="A39" s="33" t="s">
        <v>33</v>
      </c>
      <c r="B39" s="34" t="s">
        <v>34</v>
      </c>
      <c r="C39" s="8"/>
      <c r="D39" s="8"/>
      <c r="E39" s="20">
        <v>0</v>
      </c>
      <c r="G39" s="47"/>
      <c r="H39" s="57"/>
      <c r="I39" s="47"/>
      <c r="J39" s="57"/>
    </row>
    <row r="40" spans="1:10" ht="15.75" customHeight="1">
      <c r="A40" s="31" t="s">
        <v>39</v>
      </c>
      <c r="B40" s="32" t="s">
        <v>41</v>
      </c>
      <c r="C40" s="8"/>
      <c r="D40" s="8"/>
      <c r="E40" s="19">
        <f>E41+E42</f>
        <v>1680876</v>
      </c>
      <c r="G40" s="19">
        <f>G41+G42</f>
        <v>655986.63</v>
      </c>
      <c r="H40" s="54">
        <f>G40/E40*100</f>
        <v>39.026473695858584</v>
      </c>
      <c r="I40" s="19">
        <f>I42</f>
        <v>50000</v>
      </c>
      <c r="J40" s="54">
        <f>G40/I40*100</f>
        <v>1311.97326</v>
      </c>
    </row>
    <row r="41" spans="1:10" ht="15.75" customHeight="1">
      <c r="A41" s="69" t="s">
        <v>72</v>
      </c>
      <c r="B41" s="70" t="s">
        <v>73</v>
      </c>
      <c r="C41" s="71"/>
      <c r="D41" s="71"/>
      <c r="E41" s="23">
        <v>74000</v>
      </c>
      <c r="F41" s="1"/>
      <c r="G41" s="52">
        <v>32506.43</v>
      </c>
      <c r="H41" s="60">
        <f>G41/E41*100</f>
        <v>43.92760810810811</v>
      </c>
      <c r="I41" s="52">
        <v>0</v>
      </c>
      <c r="J41" s="60">
        <v>0</v>
      </c>
    </row>
    <row r="42" spans="1:10" ht="17.25" customHeight="1">
      <c r="A42" s="33" t="s">
        <v>40</v>
      </c>
      <c r="B42" s="34" t="s">
        <v>42</v>
      </c>
      <c r="C42" s="8"/>
      <c r="D42" s="8"/>
      <c r="E42" s="20">
        <v>1606876</v>
      </c>
      <c r="G42" s="45">
        <v>623480.2</v>
      </c>
      <c r="H42" s="55">
        <f>G42/E42*100</f>
        <v>38.80076620722445</v>
      </c>
      <c r="I42" s="45">
        <v>50000</v>
      </c>
      <c r="J42" s="55">
        <f>G42/I42*100</f>
        <v>1246.9604</v>
      </c>
    </row>
    <row r="43" spans="1:10" s="7" customFormat="1" ht="17.25" customHeight="1">
      <c r="A43" s="31" t="s">
        <v>25</v>
      </c>
      <c r="B43" s="32" t="s">
        <v>34</v>
      </c>
      <c r="C43" s="6">
        <f>C44</f>
        <v>0</v>
      </c>
      <c r="D43" s="6">
        <f>D44</f>
        <v>0</v>
      </c>
      <c r="E43" s="19">
        <f>E44</f>
        <v>45000</v>
      </c>
      <c r="G43" s="44">
        <f>G44</f>
        <v>9000</v>
      </c>
      <c r="H43" s="63">
        <f>H44</f>
        <v>20</v>
      </c>
      <c r="I43" s="44">
        <f>I44</f>
        <v>0</v>
      </c>
      <c r="J43" s="63">
        <f>J44</f>
        <v>0</v>
      </c>
    </row>
    <row r="44" spans="1:10" ht="15.75" customHeight="1">
      <c r="A44" s="33" t="s">
        <v>60</v>
      </c>
      <c r="B44" s="34" t="s">
        <v>61</v>
      </c>
      <c r="C44" s="8"/>
      <c r="D44" s="8"/>
      <c r="E44" s="20">
        <v>45000</v>
      </c>
      <c r="G44" s="45">
        <v>9000</v>
      </c>
      <c r="H44" s="55">
        <f>G44/E44*100</f>
        <v>20</v>
      </c>
      <c r="I44" s="45">
        <v>0</v>
      </c>
      <c r="J44" s="55">
        <v>0</v>
      </c>
    </row>
    <row r="45" spans="1:10" s="7" customFormat="1" ht="18" customHeight="1">
      <c r="A45" s="74" t="s">
        <v>21</v>
      </c>
      <c r="B45" s="74"/>
      <c r="C45" s="6" t="e">
        <f>C8+C16+C18+C22+C27+C36+#REF!+C43+C34</f>
        <v>#REF!</v>
      </c>
      <c r="D45" s="6" t="e">
        <f>D8+D16+D18+D22+D27+D36+#REF!+D43+D34</f>
        <v>#REF!</v>
      </c>
      <c r="E45" s="19">
        <f>E8+E16+E18+E22+E27+E34+E36+E40+E43</f>
        <v>32606525.48</v>
      </c>
      <c r="G45" s="49">
        <f>G8+G16+G18+G22+G27+G34+G36+G40+G43</f>
        <v>11252906.77</v>
      </c>
      <c r="H45" s="59">
        <f>G45/E45*100</f>
        <v>34.511210882932744</v>
      </c>
      <c r="I45" s="49">
        <f>I8+I16+I18+I22+I27+I34+I36+I40+I43</f>
        <v>9914795.969999999</v>
      </c>
      <c r="J45" s="59">
        <f>G45/I45*100</f>
        <v>113.49610021274094</v>
      </c>
    </row>
    <row r="46" spans="1:10" s="7" customFormat="1" ht="17.25" customHeight="1">
      <c r="A46" s="75" t="s">
        <v>22</v>
      </c>
      <c r="B46" s="76"/>
      <c r="C46" s="9"/>
      <c r="D46" s="9"/>
      <c r="E46" s="19">
        <v>-1065814.35</v>
      </c>
      <c r="G46" s="66" t="s">
        <v>82</v>
      </c>
      <c r="H46" s="27"/>
      <c r="I46" s="67">
        <v>1645824.34</v>
      </c>
      <c r="J46" s="27"/>
    </row>
  </sheetData>
  <sheetProtection/>
  <mergeCells count="6">
    <mergeCell ref="E2:F2"/>
    <mergeCell ref="A3:C3"/>
    <mergeCell ref="A45:B45"/>
    <mergeCell ref="A46:B46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2020-07-25T04:37:19Z</cp:lastPrinted>
  <dcterms:created xsi:type="dcterms:W3CDTF">2004-11-16T05:58:34Z</dcterms:created>
  <dcterms:modified xsi:type="dcterms:W3CDTF">2020-07-25T04:37:30Z</dcterms:modified>
  <cp:category/>
  <cp:version/>
  <cp:contentType/>
  <cp:contentStatus/>
</cp:coreProperties>
</file>