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'Лист1'!$A$85</definedName>
  </definedNames>
  <calcPr fullCalcOnLoad="1"/>
</workbook>
</file>

<file path=xl/sharedStrings.xml><?xml version="1.0" encoding="utf-8"?>
<sst xmlns="http://schemas.openxmlformats.org/spreadsheetml/2006/main" count="246" uniqueCount="193">
  <si>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</si>
  <si>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</si>
  <si>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</si>
  <si>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</si>
  <si>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</si>
  <si>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</si>
  <si>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</si>
  <si>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</si>
  <si>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</si>
  <si>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</si>
  <si>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</si>
  <si>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</si>
  <si>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</si>
  <si>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</si>
  <si>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</si>
  <si>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</si>
  <si>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</si>
  <si>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</si>
  <si>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</si>
  <si>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</si>
  <si>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</si>
  <si>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</si>
  <si>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</si>
  <si>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</si>
  <si>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</si>
  <si>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</si>
  <si>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</si>
  <si>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</si>
  <si>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</si>
  <si>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</si>
  <si>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</si>
  <si>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</si>
  <si>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</si>
  <si>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</si>
  <si>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</si>
  <si>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</si>
  <si>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</si>
  <si>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</si>
  <si>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</si>
  <si>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</si>
  <si>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</si>
  <si>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</si>
  <si>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</si>
  <si>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</si>
  <si>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</si>
  <si>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</si>
  <si>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</si>
  <si>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</si>
  <si>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</si>
  <si>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</si>
  <si>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</si>
  <si>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</si>
  <si>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</si>
  <si>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</si>
  <si>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</si>
  <si>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</si>
  <si>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</si>
  <si>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</si>
  <si>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</si>
  <si>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</si>
  <si>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</si>
  <si>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</si>
  <si>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</si>
  <si>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</si>
  <si>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</si>
  <si>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</si>
  <si>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</si>
  <si>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</si>
  <si>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</si>
  <si>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</si>
  <si>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</si>
  <si>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</si>
  <si>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</si>
  <si>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</si>
  <si>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</si>
  <si>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</si>
  <si>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</si>
  <si>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</si>
  <si>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</si>
  <si>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</si>
  <si>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</si>
  <si>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</si>
  <si>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</si>
  <si>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</si>
  <si>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</si>
  <si>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</si>
  <si>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</si>
  <si>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</si>
  <si>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</si>
  <si>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</si>
  <si>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</si>
  <si>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</si>
  <si>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</si>
  <si>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</si>
  <si>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</si>
  <si>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</si>
  <si>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</si>
  <si>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</si>
  <si>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</si>
  <si>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</si>
  <si>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</si>
  <si>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</si>
  <si>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</si>
  <si>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</si>
  <si>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</si>
  <si>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</si>
  <si>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</si>
  <si>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</si>
  <si>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</si>
  <si>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</si>
  <si>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</si>
  <si>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</si>
  <si>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</si>
  <si>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</si>
  <si>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</si>
  <si>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</si>
  <si>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</si>
  <si>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</si>
  <si>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</si>
  <si>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</si>
  <si>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</si>
  <si>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</si>
  <si>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</si>
  <si>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</si>
  <si>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</si>
  <si>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</si>
  <si>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</si>
  <si>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</si>
  <si>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</si>
  <si>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</si>
  <si>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</si>
  <si>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</si>
  <si>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</si>
  <si>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</si>
  <si>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</si>
  <si>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</si>
  <si>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</si>
  <si>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</si>
  <si>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</si>
  <si>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</si>
  <si>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</si>
  <si>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</si>
  <si>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</si>
  <si>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</si>
  <si>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</si>
  <si>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</si>
  <si>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</si>
  <si>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</si>
  <si>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</si>
  <si>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</si>
  <si>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</si>
  <si>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</si>
  <si>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</si>
  <si>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</si>
  <si>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</si>
  <si>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</si>
  <si>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</si>
  <si>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</si>
  <si>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</si>
  <si>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</si>
  <si>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</si>
  <si>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</si>
  <si>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</si>
  <si>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</si>
  <si>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</si>
  <si>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</si>
  <si>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</si>
  <si>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</si>
  <si>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</si>
  <si>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</si>
  <si>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</si>
  <si>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</si>
  <si>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</si>
  <si>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</si>
  <si>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</si>
  <si>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</si>
  <si>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</si>
  <si>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</si>
  <si>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</si>
  <si>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</si>
  <si>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</si>
  <si>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</si>
  <si>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</si>
  <si>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</si>
  <si>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</si>
  <si>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</si>
  <si>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</si>
  <si>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Приложение  3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</si>
  <si>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</si>
  <si>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2023 год                    (руб.)</t>
  </si>
  <si>
    <t>50.0.00.17351</t>
  </si>
  <si>
    <t>24.1.01.17350</t>
  </si>
  <si>
    <t xml:space="preserve"> № 27  от 27.12.2022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</si>
</sst>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51" fillId="0" borderId="1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3" fontId="52" fillId="0" borderId="10" xfId="5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43" fontId="47" fillId="0" borderId="10" xfId="58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2" fontId="51" fillId="0" borderId="10" xfId="58" applyNumberFormat="1" applyFont="1" applyFill="1" applyBorder="1" applyAlignment="1">
      <alignment horizontal="center" vertical="center"/>
    </xf>
    <xf numFmtId="2" fontId="47" fillId="0" borderId="10" xfId="58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center" wrapText="1"/>
    </xf>
    <xf numFmtId="43" fontId="52" fillId="0" borderId="10" xfId="58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3" fillId="0" borderId="15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43" fontId="47" fillId="0" borderId="10" xfId="58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left" vertical="center" wrapText="1"/>
    </xf>
    <xf numFmtId="43" fontId="7" fillId="0" borderId="10" xfId="58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7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43" fontId="51" fillId="0" borderId="10" xfId="58" applyFont="1" applyFill="1" applyBorder="1" applyAlignment="1">
      <alignment vertical="center" wrapText="1"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51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3" fontId="52" fillId="0" borderId="10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3" fontId="47" fillId="0" borderId="10" xfId="58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43" fontId="47" fillId="0" borderId="19" xfId="58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3" fontId="52" fillId="0" borderId="14" xfId="58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3" fontId="47" fillId="0" borderId="14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/>
    </xf>
    <xf numFmtId="0" fontId="51" fillId="0" borderId="21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/>
    </xf>
    <xf numFmtId="43" fontId="50" fillId="0" borderId="10" xfId="58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wrapText="1"/>
    </xf>
    <xf numFmtId="0" fontId="51" fillId="0" borderId="25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/>
    </xf>
    <xf numFmtId="43" fontId="52" fillId="0" borderId="14" xfId="58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43" fontId="47" fillId="0" borderId="14" xfId="58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wrapText="1"/>
    </xf>
    <xf numFmtId="0" fontId="47" fillId="0" borderId="0" xfId="0" applyFont="1" applyFill="1" applyAlignment="1">
      <alignment horizontal="center" vertical="center"/>
    </xf>
    <xf numFmtId="0" fontId="51" fillId="0" borderId="25" xfId="0" applyFont="1" applyFill="1" applyBorder="1" applyAlignment="1">
      <alignment horizontal="justify" wrapText="1"/>
    </xf>
    <xf numFmtId="0" fontId="52" fillId="0" borderId="26" xfId="0" applyFont="1" applyFill="1" applyBorder="1" applyAlignment="1">
      <alignment wrapText="1"/>
    </xf>
    <xf numFmtId="43" fontId="56" fillId="0" borderId="10" xfId="58" applyFont="1" applyFill="1" applyBorder="1" applyAlignment="1">
      <alignment horizontal="right" vertical="center"/>
    </xf>
    <xf numFmtId="0" fontId="47" fillId="0" borderId="24" xfId="0" applyFont="1" applyFill="1" applyBorder="1" applyAlignment="1">
      <alignment wrapText="1"/>
    </xf>
    <xf numFmtId="0" fontId="53" fillId="0" borderId="24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/>
    </xf>
    <xf numFmtId="43" fontId="57" fillId="0" borderId="10" xfId="58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43" fontId="58" fillId="0" borderId="16" xfId="58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3" fontId="51" fillId="0" borderId="19" xfId="58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3" fontId="51" fillId="0" borderId="14" xfId="58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3" fontId="52" fillId="0" borderId="20" xfId="58" applyFont="1" applyFill="1" applyBorder="1" applyAlignment="1">
      <alignment horizontal="center" vertical="center"/>
    </xf>
    <xf numFmtId="43" fontId="52" fillId="0" borderId="11" xfId="58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43" fontId="52" fillId="0" borderId="20" xfId="58" applyFont="1" applyFill="1" applyBorder="1" applyAlignment="1">
      <alignment horizontal="right" vertical="center"/>
    </xf>
    <xf numFmtId="43" fontId="52" fillId="0" borderId="11" xfId="58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59" fillId="0" borderId="0" xfId="0" applyFont="1" applyAlignment="1">
      <alignment horizontal="center" vertical="top" wrapText="1" shrinkToFit="1"/>
    </xf>
    <xf numFmtId="0" fontId="52" fillId="0" borderId="2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/>
    </xf>
    <xf numFmtId="43" fontId="52" fillId="0" borderId="21" xfId="58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3" fontId="51" fillId="0" borderId="20" xfId="58" applyFont="1" applyFill="1" applyBorder="1" applyAlignment="1">
      <alignment horizontal="center" vertical="center"/>
    </xf>
    <xf numFmtId="43" fontId="51" fillId="0" borderId="11" xfId="58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/>
    </xf>
    <xf numFmtId="43" fontId="51" fillId="0" borderId="21" xfId="58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43" fontId="51" fillId="0" borderId="27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PageLayoutView="0" workbookViewId="0" topLeftCell="A157">
      <selection activeCell="B133" sqref="B133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4.7109375" style="0" bestFit="1" customWidth="1"/>
    <col min="7" max="7" width="12.00390625" style="0" bestFit="1" customWidth="1"/>
  </cols>
  <sheetData>
    <row r="1" spans="1:4" ht="15">
      <c r="A1" s="132" t="s">
        <v>187</v>
      </c>
      <c r="B1" s="132"/>
      <c r="C1" s="132"/>
      <c r="D1" s="132"/>
    </row>
    <row r="2" spans="1:4" ht="15">
      <c r="A2" s="132" t="s">
        <v>1</v>
      </c>
      <c r="B2" s="132"/>
      <c r="C2" s="132"/>
      <c r="D2" s="132"/>
    </row>
    <row r="3" spans="1:4" ht="15">
      <c r="A3" s="132" t="s">
        <v>192</v>
      </c>
      <c r="B3" s="132"/>
      <c r="C3" s="132"/>
      <c r="D3" s="132"/>
    </row>
    <row r="4" spans="1:3" ht="15">
      <c r="A4" s="2"/>
      <c r="B4" s="2"/>
      <c r="C4" s="2"/>
    </row>
    <row r="5" spans="1:4" ht="54.75" customHeight="1">
      <c r="A5" s="133" t="s">
        <v>188</v>
      </c>
      <c r="B5" s="133"/>
      <c r="C5" s="133"/>
      <c r="D5" s="133"/>
    </row>
    <row r="6" spans="1:4" ht="24.75" customHeight="1" thickBot="1">
      <c r="A6" s="2"/>
      <c r="B6" s="2"/>
      <c r="C6" s="1"/>
      <c r="D6" s="3" t="s">
        <v>0</v>
      </c>
    </row>
    <row r="7" spans="1:4" ht="31.5" thickBot="1">
      <c r="A7" s="56" t="s">
        <v>2</v>
      </c>
      <c r="B7" s="33" t="s">
        <v>3</v>
      </c>
      <c r="C7" s="33" t="s">
        <v>4</v>
      </c>
      <c r="D7" s="33" t="s">
        <v>189</v>
      </c>
    </row>
    <row r="8" spans="1:4" s="10" customFormat="1" ht="31.5" thickBot="1">
      <c r="A8" s="31" t="s">
        <v>147</v>
      </c>
      <c r="B8" s="32" t="s">
        <v>152</v>
      </c>
      <c r="C8" s="33"/>
      <c r="D8" s="34">
        <f>D12</f>
        <v>10000</v>
      </c>
    </row>
    <row r="9" spans="1:4" s="10" customFormat="1" ht="31.5" thickBot="1">
      <c r="A9" s="35" t="s">
        <v>148</v>
      </c>
      <c r="B9" s="36" t="s">
        <v>153</v>
      </c>
      <c r="C9" s="33"/>
      <c r="D9" s="34">
        <f>SUM(D10)</f>
        <v>10000</v>
      </c>
    </row>
    <row r="10" spans="1:4" s="10" customFormat="1" ht="47.25" thickBot="1">
      <c r="A10" s="37" t="s">
        <v>150</v>
      </c>
      <c r="B10" s="38" t="s">
        <v>149</v>
      </c>
      <c r="C10" s="33"/>
      <c r="D10" s="39">
        <f>SUM(D11)</f>
        <v>10000</v>
      </c>
    </row>
    <row r="11" spans="1:4" s="10" customFormat="1" ht="31.5" thickBot="1">
      <c r="A11" s="40" t="s">
        <v>33</v>
      </c>
      <c r="B11" s="38" t="s">
        <v>151</v>
      </c>
      <c r="C11" s="33"/>
      <c r="D11" s="39">
        <f>D12</f>
        <v>10000</v>
      </c>
    </row>
    <row r="12" spans="1:4" s="10" customFormat="1" ht="31.5" thickBot="1">
      <c r="A12" s="41" t="s">
        <v>20</v>
      </c>
      <c r="B12" s="33"/>
      <c r="C12" s="33">
        <v>200</v>
      </c>
      <c r="D12" s="42">
        <v>10000</v>
      </c>
    </row>
    <row r="13" spans="1:4" s="10" customFormat="1" ht="15.75" thickBot="1">
      <c r="A13" s="43" t="s">
        <v>109</v>
      </c>
      <c r="B13" s="44" t="s">
        <v>110</v>
      </c>
      <c r="C13" s="45"/>
      <c r="D13" s="34">
        <f>SUM(D14)</f>
        <v>10000</v>
      </c>
    </row>
    <row r="14" spans="1:4" s="10" customFormat="1" ht="31.5" thickBot="1">
      <c r="A14" s="46" t="s">
        <v>184</v>
      </c>
      <c r="B14" s="47" t="s">
        <v>112</v>
      </c>
      <c r="C14" s="48"/>
      <c r="D14" s="49">
        <f>SUM(D15)</f>
        <v>10000</v>
      </c>
    </row>
    <row r="15" spans="1:4" s="10" customFormat="1" ht="31.5" thickBot="1">
      <c r="A15" s="50" t="s">
        <v>111</v>
      </c>
      <c r="B15" s="51" t="s">
        <v>113</v>
      </c>
      <c r="C15" s="48"/>
      <c r="D15" s="39">
        <f>SUM(D16)</f>
        <v>10000</v>
      </c>
    </row>
    <row r="16" spans="1:4" s="10" customFormat="1" ht="31.5" thickBot="1">
      <c r="A16" s="37" t="s">
        <v>117</v>
      </c>
      <c r="B16" s="52" t="s">
        <v>114</v>
      </c>
      <c r="C16" s="48"/>
      <c r="D16" s="39">
        <f>SUM(D17)</f>
        <v>10000</v>
      </c>
    </row>
    <row r="17" spans="1:4" s="10" customFormat="1" ht="31.5" thickBot="1">
      <c r="A17" s="53" t="s">
        <v>20</v>
      </c>
      <c r="B17" s="54"/>
      <c r="C17" s="55">
        <v>200</v>
      </c>
      <c r="D17" s="39">
        <v>10000</v>
      </c>
    </row>
    <row r="18" spans="1:5" ht="47.25" thickBot="1">
      <c r="A18" s="57" t="s">
        <v>5</v>
      </c>
      <c r="B18" s="58" t="s">
        <v>6</v>
      </c>
      <c r="C18" s="59"/>
      <c r="D18" s="60">
        <f>SUM(D19)</f>
        <v>0</v>
      </c>
      <c r="E18" s="10"/>
    </row>
    <row r="19" spans="1:4" ht="47.25" thickBot="1">
      <c r="A19" s="21" t="s">
        <v>7</v>
      </c>
      <c r="B19" s="58" t="s">
        <v>8</v>
      </c>
      <c r="C19" s="59"/>
      <c r="D19" s="60">
        <f>SUM(D20)</f>
        <v>0</v>
      </c>
    </row>
    <row r="20" spans="1:4" ht="47.25" thickBot="1">
      <c r="A20" s="61" t="s">
        <v>9</v>
      </c>
      <c r="B20" s="48" t="s">
        <v>10</v>
      </c>
      <c r="C20" s="59"/>
      <c r="D20" s="62">
        <f>SUM(D21)</f>
        <v>0</v>
      </c>
    </row>
    <row r="21" spans="1:4" ht="63" thickBot="1">
      <c r="A21" s="61" t="s">
        <v>12</v>
      </c>
      <c r="B21" s="48" t="s">
        <v>124</v>
      </c>
      <c r="C21" s="59"/>
      <c r="D21" s="62">
        <f>D22</f>
        <v>0</v>
      </c>
    </row>
    <row r="22" spans="1:6" ht="15.75" thickBot="1">
      <c r="A22" s="63" t="s">
        <v>11</v>
      </c>
      <c r="B22" s="64"/>
      <c r="C22" s="65">
        <v>300</v>
      </c>
      <c r="D22" s="66">
        <v>0</v>
      </c>
      <c r="E22" s="29"/>
      <c r="F22" s="29"/>
    </row>
    <row r="23" spans="1:4" ht="47.25" thickBot="1">
      <c r="A23" s="67" t="s">
        <v>154</v>
      </c>
      <c r="B23" s="32" t="s">
        <v>157</v>
      </c>
      <c r="C23" s="68"/>
      <c r="D23" s="69">
        <f>D24</f>
        <v>3795667.6</v>
      </c>
    </row>
    <row r="24" spans="1:4" ht="47.25" thickBot="1">
      <c r="A24" s="35" t="s">
        <v>155</v>
      </c>
      <c r="B24" s="36" t="s">
        <v>158</v>
      </c>
      <c r="C24" s="68"/>
      <c r="D24" s="69">
        <f>D25+D28</f>
        <v>3795667.6</v>
      </c>
    </row>
    <row r="25" spans="1:4" ht="31.5" thickBot="1">
      <c r="A25" s="37" t="s">
        <v>156</v>
      </c>
      <c r="B25" s="38" t="s">
        <v>159</v>
      </c>
      <c r="C25" s="70"/>
      <c r="D25" s="71">
        <f>D26</f>
        <v>461353.6</v>
      </c>
    </row>
    <row r="26" spans="1:7" ht="47.25" thickBot="1">
      <c r="A26" s="72" t="s">
        <v>140</v>
      </c>
      <c r="B26" s="38" t="s">
        <v>160</v>
      </c>
      <c r="C26" s="70"/>
      <c r="D26" s="71">
        <f>D27</f>
        <v>461353.6</v>
      </c>
      <c r="G26" s="8"/>
    </row>
    <row r="27" spans="1:4" ht="31.5" thickBot="1">
      <c r="A27" s="41" t="s">
        <v>20</v>
      </c>
      <c r="B27" s="73"/>
      <c r="C27" s="70">
        <v>200</v>
      </c>
      <c r="D27" s="71">
        <v>461353.6</v>
      </c>
    </row>
    <row r="28" spans="1:4" ht="31.5" thickBot="1">
      <c r="A28" s="37" t="s">
        <v>156</v>
      </c>
      <c r="B28" s="74" t="s">
        <v>161</v>
      </c>
      <c r="C28" s="70"/>
      <c r="D28" s="71">
        <f>D30</f>
        <v>3334314</v>
      </c>
    </row>
    <row r="29" spans="1:4" ht="31.5" thickBot="1">
      <c r="A29" s="72" t="s">
        <v>141</v>
      </c>
      <c r="B29" s="38" t="s">
        <v>162</v>
      </c>
      <c r="C29" s="70"/>
      <c r="D29" s="71">
        <f>D30</f>
        <v>3334314</v>
      </c>
    </row>
    <row r="30" spans="1:4" ht="30.75">
      <c r="A30" s="41" t="s">
        <v>20</v>
      </c>
      <c r="B30" s="73"/>
      <c r="C30" s="70">
        <v>200</v>
      </c>
      <c r="D30" s="71">
        <v>3334314</v>
      </c>
    </row>
    <row r="31" spans="1:5" ht="78.75" customHeight="1">
      <c r="A31" s="134" t="s">
        <v>100</v>
      </c>
      <c r="B31" s="136" t="s">
        <v>13</v>
      </c>
      <c r="C31" s="136"/>
      <c r="D31" s="137">
        <f>SUM(D33+D40)</f>
        <v>255000</v>
      </c>
      <c r="E31" s="10"/>
    </row>
    <row r="32" spans="1:4" ht="15" customHeight="1" thickBot="1">
      <c r="A32" s="135"/>
      <c r="B32" s="127"/>
      <c r="C32" s="127"/>
      <c r="D32" s="131"/>
    </row>
    <row r="33" spans="1:4" ht="78" thickBot="1">
      <c r="A33" s="28" t="s">
        <v>14</v>
      </c>
      <c r="B33" s="6" t="s">
        <v>15</v>
      </c>
      <c r="C33" s="7"/>
      <c r="D33" s="9">
        <f>SUM(D34+D37)</f>
        <v>147314.5</v>
      </c>
    </row>
    <row r="34" spans="1:4" ht="47.25" thickBot="1">
      <c r="A34" s="19" t="s">
        <v>16</v>
      </c>
      <c r="B34" s="7" t="s">
        <v>17</v>
      </c>
      <c r="C34" s="7"/>
      <c r="D34" s="15">
        <f>SUM(D35)</f>
        <v>39629</v>
      </c>
    </row>
    <row r="35" spans="1:4" ht="63" thickBot="1">
      <c r="A35" s="19" t="s">
        <v>18</v>
      </c>
      <c r="B35" s="17" t="s">
        <v>19</v>
      </c>
      <c r="C35" s="17"/>
      <c r="D35" s="15">
        <v>39629</v>
      </c>
    </row>
    <row r="36" spans="1:4" ht="31.5" thickBot="1">
      <c r="A36" s="20" t="s">
        <v>20</v>
      </c>
      <c r="B36" s="14" t="s">
        <v>21</v>
      </c>
      <c r="C36" s="14">
        <v>200</v>
      </c>
      <c r="D36" s="9">
        <v>39629</v>
      </c>
    </row>
    <row r="37" spans="1:4" ht="78" thickBot="1">
      <c r="A37" s="19" t="s">
        <v>22</v>
      </c>
      <c r="B37" s="17" t="s">
        <v>23</v>
      </c>
      <c r="C37" s="14"/>
      <c r="D37" s="9">
        <f>SUM(D38)</f>
        <v>107685.5</v>
      </c>
    </row>
    <row r="38" spans="1:4" ht="63" thickBot="1">
      <c r="A38" s="19" t="s">
        <v>18</v>
      </c>
      <c r="B38" s="17" t="s">
        <v>24</v>
      </c>
      <c r="C38" s="14"/>
      <c r="D38" s="9">
        <f>D39</f>
        <v>107685.5</v>
      </c>
    </row>
    <row r="39" spans="1:4" ht="31.5" thickBot="1">
      <c r="A39" s="20" t="s">
        <v>20</v>
      </c>
      <c r="B39" s="17"/>
      <c r="C39" s="14">
        <v>200</v>
      </c>
      <c r="D39" s="9">
        <v>107685.5</v>
      </c>
    </row>
    <row r="40" spans="1:4" ht="31.5" thickBot="1">
      <c r="A40" s="19" t="s">
        <v>25</v>
      </c>
      <c r="B40" s="17" t="s">
        <v>26</v>
      </c>
      <c r="C40" s="14"/>
      <c r="D40" s="9">
        <f>SUM(D41)</f>
        <v>107685.5</v>
      </c>
    </row>
    <row r="41" spans="1:4" ht="47.25" thickBot="1">
      <c r="A41" s="19" t="s">
        <v>27</v>
      </c>
      <c r="B41" s="17" t="s">
        <v>28</v>
      </c>
      <c r="C41" s="14"/>
      <c r="D41" s="9">
        <f>SUM(D42)</f>
        <v>107685.5</v>
      </c>
    </row>
    <row r="42" spans="1:4" ht="31.5" thickBot="1">
      <c r="A42" s="16" t="s">
        <v>29</v>
      </c>
      <c r="B42" s="17" t="s">
        <v>30</v>
      </c>
      <c r="C42" s="14"/>
      <c r="D42" s="9">
        <f>SUM(D43)</f>
        <v>107685.5</v>
      </c>
    </row>
    <row r="43" spans="1:4" ht="31.5" thickBot="1">
      <c r="A43" s="20" t="s">
        <v>20</v>
      </c>
      <c r="B43" s="18"/>
      <c r="C43" s="14">
        <v>200</v>
      </c>
      <c r="D43" s="9">
        <v>107685.5</v>
      </c>
    </row>
    <row r="44" spans="1:4" ht="47.25" thickBot="1">
      <c r="A44" s="76" t="s">
        <v>163</v>
      </c>
      <c r="B44" s="77" t="s">
        <v>166</v>
      </c>
      <c r="C44" s="14"/>
      <c r="D44" s="78">
        <f>D45</f>
        <v>30000</v>
      </c>
    </row>
    <row r="45" spans="1:4" ht="47.25" thickBot="1">
      <c r="A45" s="79" t="s">
        <v>164</v>
      </c>
      <c r="B45" s="80" t="s">
        <v>167</v>
      </c>
      <c r="C45" s="14"/>
      <c r="D45" s="78">
        <f>D46</f>
        <v>30000</v>
      </c>
    </row>
    <row r="46" spans="1:4" ht="31.5" thickBot="1">
      <c r="A46" s="40" t="s">
        <v>165</v>
      </c>
      <c r="B46" s="81" t="s">
        <v>168</v>
      </c>
      <c r="C46" s="14"/>
      <c r="D46" s="9">
        <f>D47</f>
        <v>30000</v>
      </c>
    </row>
    <row r="47" spans="1:4" ht="15.75" thickBot="1">
      <c r="A47" s="40" t="s">
        <v>34</v>
      </c>
      <c r="B47" s="81" t="s">
        <v>169</v>
      </c>
      <c r="C47" s="14"/>
      <c r="D47" s="9">
        <f>D48</f>
        <v>30000</v>
      </c>
    </row>
    <row r="48" spans="1:4" ht="31.5" thickBot="1">
      <c r="A48" s="20" t="s">
        <v>20</v>
      </c>
      <c r="B48" s="14"/>
      <c r="C48" s="14">
        <v>200</v>
      </c>
      <c r="D48" s="9">
        <v>30000</v>
      </c>
    </row>
    <row r="49" spans="1:5" ht="47.25" thickBot="1">
      <c r="A49" s="21" t="s">
        <v>35</v>
      </c>
      <c r="B49" s="11" t="s">
        <v>36</v>
      </c>
      <c r="C49" s="14"/>
      <c r="D49" s="13">
        <f>SUM(D50+D68)</f>
        <v>4612885.5</v>
      </c>
      <c r="E49" s="10"/>
    </row>
    <row r="50" spans="1:4" ht="47.25" thickBot="1">
      <c r="A50" s="28" t="s">
        <v>37</v>
      </c>
      <c r="B50" s="11" t="s">
        <v>38</v>
      </c>
      <c r="C50" s="14"/>
      <c r="D50" s="15">
        <f>SUM(D51+D55+D58+D61)</f>
        <v>4162885.5</v>
      </c>
    </row>
    <row r="51" spans="1:4" ht="15.75" thickBot="1">
      <c r="A51" s="19" t="s">
        <v>39</v>
      </c>
      <c r="B51" s="17" t="s">
        <v>40</v>
      </c>
      <c r="C51" s="14"/>
      <c r="D51" s="15">
        <f>SUM(D52)+D54</f>
        <v>3560000</v>
      </c>
    </row>
    <row r="52" spans="1:4" ht="47.25" thickBot="1">
      <c r="A52" s="19" t="s">
        <v>102</v>
      </c>
      <c r="B52" s="17" t="s">
        <v>41</v>
      </c>
      <c r="C52" s="17"/>
      <c r="D52" s="15">
        <f>SUM(D53)</f>
        <v>3550000</v>
      </c>
    </row>
    <row r="53" spans="1:6" ht="31.5" thickBot="1">
      <c r="A53" s="20" t="s">
        <v>20</v>
      </c>
      <c r="B53" s="7" t="s">
        <v>21</v>
      </c>
      <c r="C53" s="14">
        <v>200</v>
      </c>
      <c r="D53" s="9">
        <v>3550000</v>
      </c>
      <c r="E53" s="29"/>
      <c r="F53" s="30"/>
    </row>
    <row r="54" spans="1:4" ht="15.75" thickBot="1">
      <c r="A54" s="20" t="s">
        <v>48</v>
      </c>
      <c r="B54" s="7"/>
      <c r="C54" s="14">
        <v>800</v>
      </c>
      <c r="D54" s="9">
        <v>10000</v>
      </c>
    </row>
    <row r="55" spans="1:4" ht="15.75" thickBot="1">
      <c r="A55" s="19" t="s">
        <v>42</v>
      </c>
      <c r="B55" s="17" t="s">
        <v>43</v>
      </c>
      <c r="C55" s="18"/>
      <c r="D55" s="15">
        <f>SUM(D56)</f>
        <v>244867.5</v>
      </c>
    </row>
    <row r="56" spans="1:4" ht="47.25" thickBot="1">
      <c r="A56" s="19" t="s">
        <v>103</v>
      </c>
      <c r="B56" s="17" t="s">
        <v>44</v>
      </c>
      <c r="C56" s="18"/>
      <c r="D56" s="15">
        <f>SUM(D57)</f>
        <v>244867.5</v>
      </c>
    </row>
    <row r="57" spans="1:4" ht="31.5" thickBot="1">
      <c r="A57" s="20" t="s">
        <v>20</v>
      </c>
      <c r="B57" s="14"/>
      <c r="C57" s="14">
        <v>200</v>
      </c>
      <c r="D57" s="9">
        <v>244867.5</v>
      </c>
    </row>
    <row r="58" spans="1:4" ht="31.5" thickBot="1">
      <c r="A58" s="19" t="s">
        <v>45</v>
      </c>
      <c r="B58" s="17" t="s">
        <v>46</v>
      </c>
      <c r="C58" s="18"/>
      <c r="D58" s="15">
        <f>SUM(D59)</f>
        <v>50000</v>
      </c>
    </row>
    <row r="59" spans="1:4" ht="47.25" thickBot="1">
      <c r="A59" s="19" t="s">
        <v>104</v>
      </c>
      <c r="B59" s="17" t="s">
        <v>47</v>
      </c>
      <c r="C59" s="18"/>
      <c r="D59" s="15">
        <f>SUM(D60)</f>
        <v>50000</v>
      </c>
    </row>
    <row r="60" spans="1:4" ht="31.5" thickBot="1">
      <c r="A60" s="20" t="s">
        <v>20</v>
      </c>
      <c r="B60" s="14"/>
      <c r="C60" s="14">
        <v>200</v>
      </c>
      <c r="D60" s="9">
        <v>50000</v>
      </c>
    </row>
    <row r="61" spans="1:4" ht="31.5" thickBot="1">
      <c r="A61" s="19" t="s">
        <v>144</v>
      </c>
      <c r="B61" s="22" t="s">
        <v>143</v>
      </c>
      <c r="C61" s="14"/>
      <c r="D61" s="9">
        <v>308018</v>
      </c>
    </row>
    <row r="62" spans="1:4" ht="47.25" thickBot="1">
      <c r="A62" s="19" t="s">
        <v>142</v>
      </c>
      <c r="B62" s="23" t="s">
        <v>145</v>
      </c>
      <c r="C62" s="14"/>
      <c r="D62" s="9">
        <f>D63</f>
        <v>50000</v>
      </c>
    </row>
    <row r="63" spans="1:4" ht="41.25" customHeight="1" thickBot="1">
      <c r="A63" s="20" t="s">
        <v>20</v>
      </c>
      <c r="B63" s="23"/>
      <c r="C63" s="14">
        <v>200</v>
      </c>
      <c r="D63" s="9">
        <v>50000</v>
      </c>
    </row>
    <row r="64" spans="1:4" ht="41.25" customHeight="1" thickBot="1">
      <c r="A64" s="82" t="s">
        <v>179</v>
      </c>
      <c r="B64" s="24" t="s">
        <v>180</v>
      </c>
      <c r="C64" s="14"/>
      <c r="D64" s="9">
        <f>D65</f>
        <v>245117</v>
      </c>
    </row>
    <row r="65" spans="1:4" ht="41.25" customHeight="1" thickBot="1">
      <c r="A65" s="83" t="s">
        <v>20</v>
      </c>
      <c r="B65" s="84"/>
      <c r="C65" s="14">
        <v>200</v>
      </c>
      <c r="D65" s="9">
        <v>245117</v>
      </c>
    </row>
    <row r="66" spans="1:4" ht="41.25" customHeight="1" thickBot="1">
      <c r="A66" s="85" t="s">
        <v>179</v>
      </c>
      <c r="B66" s="24" t="s">
        <v>181</v>
      </c>
      <c r="C66" s="14"/>
      <c r="D66" s="25">
        <f>D67</f>
        <v>12901</v>
      </c>
    </row>
    <row r="67" spans="1:4" ht="41.25" customHeight="1" thickBot="1">
      <c r="A67" s="86" t="s">
        <v>20</v>
      </c>
      <c r="B67" s="87"/>
      <c r="C67" s="14">
        <v>200</v>
      </c>
      <c r="D67" s="25">
        <v>12901</v>
      </c>
    </row>
    <row r="68" spans="1:4" ht="15.75" thickBot="1">
      <c r="A68" s="28" t="s">
        <v>49</v>
      </c>
      <c r="B68" s="11" t="s">
        <v>127</v>
      </c>
      <c r="C68" s="18"/>
      <c r="D68" s="13">
        <f>D69</f>
        <v>450000</v>
      </c>
    </row>
    <row r="69" spans="1:4" ht="31.5" thickBot="1">
      <c r="A69" s="19" t="s">
        <v>128</v>
      </c>
      <c r="B69" s="17" t="s">
        <v>126</v>
      </c>
      <c r="C69" s="18"/>
      <c r="D69" s="15">
        <f>SUM(D70)</f>
        <v>450000</v>
      </c>
    </row>
    <row r="70" spans="1:6" ht="47.25" thickBot="1">
      <c r="A70" s="19" t="s">
        <v>129</v>
      </c>
      <c r="B70" s="17" t="s">
        <v>125</v>
      </c>
      <c r="C70" s="14"/>
      <c r="D70" s="15">
        <f>SUM(D71)</f>
        <v>450000</v>
      </c>
      <c r="E70" s="29"/>
      <c r="F70" s="30"/>
    </row>
    <row r="71" spans="1:4" ht="15.75" thickBot="1">
      <c r="A71" s="20" t="s">
        <v>48</v>
      </c>
      <c r="B71" s="7"/>
      <c r="C71" s="14">
        <v>800</v>
      </c>
      <c r="D71" s="15">
        <v>450000</v>
      </c>
    </row>
    <row r="72" spans="1:4" ht="42.75" customHeight="1" thickBot="1">
      <c r="A72" s="88" t="s">
        <v>170</v>
      </c>
      <c r="B72" s="77" t="s">
        <v>173</v>
      </c>
      <c r="C72" s="89"/>
      <c r="D72" s="90">
        <f>SUM(D73)</f>
        <v>36297</v>
      </c>
    </row>
    <row r="73" spans="1:4" ht="42.75" customHeight="1" thickBot="1">
      <c r="A73" s="91" t="s">
        <v>171</v>
      </c>
      <c r="B73" s="80" t="s">
        <v>174</v>
      </c>
      <c r="C73" s="89"/>
      <c r="D73" s="90">
        <f>D74</f>
        <v>36297</v>
      </c>
    </row>
    <row r="74" spans="1:4" ht="42.75" customHeight="1" thickBot="1">
      <c r="A74" s="92" t="s">
        <v>172</v>
      </c>
      <c r="B74" s="81" t="s">
        <v>175</v>
      </c>
      <c r="C74" s="89"/>
      <c r="D74" s="93">
        <v>36297</v>
      </c>
    </row>
    <row r="75" spans="1:4" ht="77.25" customHeight="1" thickBot="1">
      <c r="A75" s="94" t="s">
        <v>182</v>
      </c>
      <c r="B75" s="95" t="s">
        <v>176</v>
      </c>
      <c r="C75" s="89"/>
      <c r="D75" s="93">
        <f>D76</f>
        <v>1815</v>
      </c>
    </row>
    <row r="76" spans="1:4" ht="33" customHeight="1" thickBot="1">
      <c r="A76" s="96" t="s">
        <v>20</v>
      </c>
      <c r="B76" s="97"/>
      <c r="C76" s="89">
        <v>200</v>
      </c>
      <c r="D76" s="93">
        <v>1815</v>
      </c>
    </row>
    <row r="77" spans="1:4" ht="81" customHeight="1" thickBot="1">
      <c r="A77" s="98" t="s">
        <v>183</v>
      </c>
      <c r="B77" s="99" t="s">
        <v>177</v>
      </c>
      <c r="C77" s="89"/>
      <c r="D77" s="93">
        <f>D78</f>
        <v>34482</v>
      </c>
    </row>
    <row r="78" spans="1:4" ht="32.25" customHeight="1" thickBot="1">
      <c r="A78" s="100" t="s">
        <v>20</v>
      </c>
      <c r="B78" s="24"/>
      <c r="C78" s="89">
        <v>200</v>
      </c>
      <c r="D78" s="93">
        <v>34482</v>
      </c>
    </row>
    <row r="79" spans="1:15" s="27" customFormat="1" ht="47.25" thickBot="1">
      <c r="A79" s="21" t="s">
        <v>50</v>
      </c>
      <c r="B79" s="11" t="s">
        <v>51</v>
      </c>
      <c r="C79" s="12"/>
      <c r="D79" s="13">
        <f>SUM(D80+D99+D104)</f>
        <v>8030430.5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4" ht="78" thickBot="1">
      <c r="A80" s="28" t="s">
        <v>105</v>
      </c>
      <c r="B80" s="11" t="s">
        <v>52</v>
      </c>
      <c r="C80" s="14"/>
      <c r="D80" s="13">
        <f>SUM(D81)</f>
        <v>7830430.5</v>
      </c>
    </row>
    <row r="81" spans="1:4" ht="93.75" thickBot="1">
      <c r="A81" s="16" t="s">
        <v>53</v>
      </c>
      <c r="B81" s="17" t="s">
        <v>54</v>
      </c>
      <c r="C81" s="18"/>
      <c r="D81" s="15">
        <f>SUM(D82+D85+D87+D89+D91+D95)</f>
        <v>7830430.5</v>
      </c>
    </row>
    <row r="82" spans="1:4" ht="78" thickBot="1">
      <c r="A82" s="19" t="s">
        <v>106</v>
      </c>
      <c r="B82" s="17" t="s">
        <v>55</v>
      </c>
      <c r="C82" s="18"/>
      <c r="D82" s="15">
        <f>D83+D84</f>
        <v>1822714.39</v>
      </c>
    </row>
    <row r="83" spans="1:4" ht="31.5" thickBot="1">
      <c r="A83" s="20" t="s">
        <v>20</v>
      </c>
      <c r="B83" s="17"/>
      <c r="C83" s="14">
        <v>200</v>
      </c>
      <c r="D83" s="9">
        <v>1822714.39</v>
      </c>
    </row>
    <row r="84" spans="1:4" ht="15.75" thickBot="1">
      <c r="A84" s="20" t="s">
        <v>48</v>
      </c>
      <c r="B84" s="17"/>
      <c r="C84" s="14">
        <v>800</v>
      </c>
      <c r="D84" s="25">
        <v>0</v>
      </c>
    </row>
    <row r="85" spans="1:4" ht="31.5" thickBot="1">
      <c r="A85" s="19" t="s">
        <v>56</v>
      </c>
      <c r="B85" s="17" t="s">
        <v>57</v>
      </c>
      <c r="C85" s="18"/>
      <c r="D85" s="15">
        <f>SUM(D86)</f>
        <v>1101487</v>
      </c>
    </row>
    <row r="86" spans="1:4" ht="31.5" thickBot="1">
      <c r="A86" s="20" t="s">
        <v>56</v>
      </c>
      <c r="B86" s="17"/>
      <c r="C86" s="14">
        <v>200</v>
      </c>
      <c r="D86" s="9">
        <v>1101487</v>
      </c>
    </row>
    <row r="87" spans="1:4" ht="42" customHeight="1" thickBot="1">
      <c r="A87" s="20" t="s">
        <v>131</v>
      </c>
      <c r="B87" s="17" t="s">
        <v>130</v>
      </c>
      <c r="C87" s="14"/>
      <c r="D87" s="9">
        <f>SUM(D88)</f>
        <v>148963.11</v>
      </c>
    </row>
    <row r="88" spans="1:4" ht="31.5" thickBot="1">
      <c r="A88" s="20" t="s">
        <v>20</v>
      </c>
      <c r="B88" s="17"/>
      <c r="C88" s="14">
        <v>200</v>
      </c>
      <c r="D88" s="9">
        <v>148963.11</v>
      </c>
    </row>
    <row r="89" spans="1:4" ht="31.5" thickBot="1">
      <c r="A89" s="19" t="s">
        <v>58</v>
      </c>
      <c r="B89" s="17" t="s">
        <v>59</v>
      </c>
      <c r="C89" s="18"/>
      <c r="D89" s="15">
        <f>SUM(D90)</f>
        <v>2830299</v>
      </c>
    </row>
    <row r="90" spans="1:4" ht="31.5" thickBot="1">
      <c r="A90" s="20" t="s">
        <v>20</v>
      </c>
      <c r="B90" s="7"/>
      <c r="C90" s="14">
        <v>200</v>
      </c>
      <c r="D90" s="9">
        <v>2830299</v>
      </c>
    </row>
    <row r="91" spans="1:4" ht="15" customHeight="1">
      <c r="A91" s="142" t="s">
        <v>185</v>
      </c>
      <c r="B91" s="124" t="s">
        <v>191</v>
      </c>
      <c r="C91" s="124"/>
      <c r="D91" s="140">
        <f>SUM(D93)</f>
        <v>96348</v>
      </c>
    </row>
    <row r="92" spans="1:4" ht="15" customHeight="1" thickBot="1">
      <c r="A92" s="143"/>
      <c r="B92" s="149"/>
      <c r="C92" s="149"/>
      <c r="D92" s="150"/>
    </row>
    <row r="93" spans="1:4" ht="15" customHeight="1">
      <c r="A93" s="146" t="s">
        <v>20</v>
      </c>
      <c r="B93" s="147"/>
      <c r="C93" s="147">
        <v>200</v>
      </c>
      <c r="D93" s="148">
        <v>96348</v>
      </c>
    </row>
    <row r="94" spans="1:4" ht="15.75" customHeight="1" thickBot="1">
      <c r="A94" s="139"/>
      <c r="B94" s="125"/>
      <c r="C94" s="125"/>
      <c r="D94" s="141"/>
    </row>
    <row r="95" spans="1:4" ht="15" customHeight="1">
      <c r="A95" s="142" t="s">
        <v>185</v>
      </c>
      <c r="B95" s="144" t="s">
        <v>186</v>
      </c>
      <c r="C95" s="124"/>
      <c r="D95" s="140">
        <f>SUM(D97)</f>
        <v>1830619</v>
      </c>
    </row>
    <row r="96" spans="1:4" ht="49.5" customHeight="1" thickBot="1">
      <c r="A96" s="143"/>
      <c r="B96" s="145"/>
      <c r="C96" s="125"/>
      <c r="D96" s="141"/>
    </row>
    <row r="97" spans="1:4" ht="15" customHeight="1">
      <c r="A97" s="138" t="s">
        <v>20</v>
      </c>
      <c r="B97" s="124"/>
      <c r="C97" s="124">
        <v>200</v>
      </c>
      <c r="D97" s="140">
        <v>1830619</v>
      </c>
    </row>
    <row r="98" spans="1:4" ht="15.75" customHeight="1" thickBot="1">
      <c r="A98" s="139"/>
      <c r="B98" s="125"/>
      <c r="C98" s="125"/>
      <c r="D98" s="141"/>
    </row>
    <row r="99" spans="1:4" ht="15.75" customHeight="1">
      <c r="A99" s="120" t="s">
        <v>108</v>
      </c>
      <c r="B99" s="126" t="s">
        <v>60</v>
      </c>
      <c r="C99" s="128"/>
      <c r="D99" s="130">
        <f>D103</f>
        <v>100000</v>
      </c>
    </row>
    <row r="100" spans="1:4" ht="30" customHeight="1" thickBot="1">
      <c r="A100" s="121"/>
      <c r="B100" s="127"/>
      <c r="C100" s="129"/>
      <c r="D100" s="131"/>
    </row>
    <row r="101" spans="1:4" ht="15.75" thickBot="1">
      <c r="A101" s="19" t="s">
        <v>61</v>
      </c>
      <c r="B101" s="17" t="s">
        <v>62</v>
      </c>
      <c r="C101" s="18"/>
      <c r="D101" s="15">
        <f>SUM(D102)</f>
        <v>100000</v>
      </c>
    </row>
    <row r="102" spans="1:4" ht="47.25" thickBot="1">
      <c r="A102" s="16" t="s">
        <v>101</v>
      </c>
      <c r="B102" s="17" t="s">
        <v>63</v>
      </c>
      <c r="C102" s="18"/>
      <c r="D102" s="15">
        <f>SUM(D103)</f>
        <v>100000</v>
      </c>
    </row>
    <row r="103" spans="1:4" ht="31.5" thickBot="1">
      <c r="A103" s="20" t="s">
        <v>20</v>
      </c>
      <c r="B103" s="17"/>
      <c r="C103" s="18">
        <v>200</v>
      </c>
      <c r="D103" s="15">
        <v>100000</v>
      </c>
    </row>
    <row r="104" spans="1:5" ht="81" thickBot="1">
      <c r="A104" s="101" t="s">
        <v>119</v>
      </c>
      <c r="B104" s="11" t="s">
        <v>120</v>
      </c>
      <c r="C104" s="18"/>
      <c r="D104" s="102">
        <f>D107</f>
        <v>100000</v>
      </c>
      <c r="E104" s="5"/>
    </row>
    <row r="105" spans="1:4" ht="47.25" thickBot="1">
      <c r="A105" s="103" t="s">
        <v>121</v>
      </c>
      <c r="B105" s="17" t="s">
        <v>122</v>
      </c>
      <c r="C105" s="18"/>
      <c r="D105" s="15">
        <f>D107</f>
        <v>100000</v>
      </c>
    </row>
    <row r="106" spans="1:4" ht="78" thickBot="1">
      <c r="A106" s="104" t="s">
        <v>118</v>
      </c>
      <c r="B106" s="17" t="s">
        <v>123</v>
      </c>
      <c r="C106" s="18"/>
      <c r="D106" s="15">
        <f>D107</f>
        <v>100000</v>
      </c>
    </row>
    <row r="107" spans="1:5" ht="31.5" thickBot="1">
      <c r="A107" s="20" t="s">
        <v>20</v>
      </c>
      <c r="B107" s="7"/>
      <c r="C107" s="105">
        <v>200</v>
      </c>
      <c r="D107" s="106">
        <v>100000</v>
      </c>
      <c r="E107" s="5"/>
    </row>
    <row r="108" spans="1:5" ht="63" thickBot="1">
      <c r="A108" s="28" t="s">
        <v>64</v>
      </c>
      <c r="B108" s="11" t="s">
        <v>65</v>
      </c>
      <c r="C108" s="12"/>
      <c r="D108" s="13">
        <f>D109+D118</f>
        <v>623000</v>
      </c>
      <c r="E108" s="10"/>
    </row>
    <row r="109" spans="1:4" ht="47.25" thickBot="1">
      <c r="A109" s="28" t="s">
        <v>66</v>
      </c>
      <c r="B109" s="11" t="s">
        <v>67</v>
      </c>
      <c r="C109" s="12"/>
      <c r="D109" s="15">
        <f>D110+D113</f>
        <v>180000</v>
      </c>
    </row>
    <row r="110" spans="1:4" s="10" customFormat="1" ht="31.5" thickBot="1">
      <c r="A110" s="19" t="s">
        <v>68</v>
      </c>
      <c r="B110" s="17" t="s">
        <v>69</v>
      </c>
      <c r="C110" s="12"/>
      <c r="D110" s="15">
        <f>SUM(D111)</f>
        <v>30000</v>
      </c>
    </row>
    <row r="111" spans="1:4" s="10" customFormat="1" ht="31.5" thickBot="1">
      <c r="A111" s="19" t="s">
        <v>70</v>
      </c>
      <c r="B111" s="17" t="s">
        <v>71</v>
      </c>
      <c r="C111" s="12"/>
      <c r="D111" s="15">
        <f>SUM(D112)</f>
        <v>30000</v>
      </c>
    </row>
    <row r="112" spans="1:4" s="10" customFormat="1" ht="15.75" thickBot="1">
      <c r="A112" s="20" t="s">
        <v>48</v>
      </c>
      <c r="B112" s="17"/>
      <c r="C112" s="14">
        <v>800</v>
      </c>
      <c r="D112" s="9">
        <v>30000</v>
      </c>
    </row>
    <row r="113" spans="1:4" s="10" customFormat="1" ht="63" thickBot="1">
      <c r="A113" s="19" t="s">
        <v>72</v>
      </c>
      <c r="B113" s="17" t="s">
        <v>73</v>
      </c>
      <c r="C113" s="12"/>
      <c r="D113" s="15">
        <f>SUM(D114+D116)</f>
        <v>150000</v>
      </c>
    </row>
    <row r="114" spans="1:4" s="10" customFormat="1" ht="31.5" thickBot="1">
      <c r="A114" s="16" t="s">
        <v>74</v>
      </c>
      <c r="B114" s="17" t="s">
        <v>75</v>
      </c>
      <c r="C114" s="17"/>
      <c r="D114" s="15">
        <f>SUM(D115)</f>
        <v>100000</v>
      </c>
    </row>
    <row r="115" spans="1:4" s="10" customFormat="1" ht="31.5" thickBot="1">
      <c r="A115" s="20" t="s">
        <v>20</v>
      </c>
      <c r="B115" s="7"/>
      <c r="C115" s="7">
        <v>200</v>
      </c>
      <c r="D115" s="9">
        <v>100000</v>
      </c>
    </row>
    <row r="116" spans="1:4" s="10" customFormat="1" ht="31.5" thickBot="1">
      <c r="A116" s="19" t="s">
        <v>76</v>
      </c>
      <c r="B116" s="17" t="s">
        <v>77</v>
      </c>
      <c r="C116" s="17"/>
      <c r="D116" s="15">
        <f>SUM(D117)</f>
        <v>50000</v>
      </c>
    </row>
    <row r="117" spans="1:4" s="10" customFormat="1" ht="31.5" thickBot="1">
      <c r="A117" s="20" t="s">
        <v>20</v>
      </c>
      <c r="B117" s="7"/>
      <c r="C117" s="7">
        <v>200</v>
      </c>
      <c r="D117" s="9">
        <v>50000</v>
      </c>
    </row>
    <row r="118" spans="1:4" s="10" customFormat="1" ht="47.25" thickBot="1">
      <c r="A118" s="28" t="s">
        <v>107</v>
      </c>
      <c r="B118" s="17" t="s">
        <v>80</v>
      </c>
      <c r="C118" s="17"/>
      <c r="D118" s="15">
        <f>SUM(D120+D123+D125)</f>
        <v>443000</v>
      </c>
    </row>
    <row r="119" spans="1:4" s="10" customFormat="1" ht="31.5" thickBot="1">
      <c r="A119" s="19" t="s">
        <v>81</v>
      </c>
      <c r="B119" s="17" t="s">
        <v>82</v>
      </c>
      <c r="C119" s="17"/>
      <c r="D119" s="15">
        <f>D120+D125+D123</f>
        <v>443000</v>
      </c>
    </row>
    <row r="120" spans="1:4" s="10" customFormat="1" ht="47.25" thickBot="1">
      <c r="A120" s="16" t="s">
        <v>32</v>
      </c>
      <c r="B120" s="17" t="s">
        <v>83</v>
      </c>
      <c r="C120" s="17"/>
      <c r="D120" s="15">
        <f>SUM(D121:D122)</f>
        <v>250000</v>
      </c>
    </row>
    <row r="121" spans="1:4" s="10" customFormat="1" ht="31.5" thickBot="1">
      <c r="A121" s="20" t="s">
        <v>20</v>
      </c>
      <c r="B121" s="17"/>
      <c r="C121" s="7">
        <v>200</v>
      </c>
      <c r="D121" s="9">
        <v>0</v>
      </c>
    </row>
    <row r="122" spans="1:4" s="10" customFormat="1" ht="15.75" thickBot="1">
      <c r="A122" s="20" t="s">
        <v>48</v>
      </c>
      <c r="B122" s="7"/>
      <c r="C122" s="7">
        <v>800</v>
      </c>
      <c r="D122" s="9">
        <v>250000</v>
      </c>
    </row>
    <row r="123" spans="1:4" s="10" customFormat="1" ht="31.5" thickBot="1">
      <c r="A123" s="20" t="s">
        <v>133</v>
      </c>
      <c r="B123" s="7" t="s">
        <v>132</v>
      </c>
      <c r="C123" s="7"/>
      <c r="D123" s="9">
        <f>SUM(D124)</f>
        <v>183000</v>
      </c>
    </row>
    <row r="124" spans="1:4" s="10" customFormat="1" ht="31.5" thickBot="1">
      <c r="A124" s="20" t="s">
        <v>20</v>
      </c>
      <c r="B124" s="7"/>
      <c r="C124" s="7">
        <v>200</v>
      </c>
      <c r="D124" s="9">
        <v>183000</v>
      </c>
    </row>
    <row r="125" spans="1:4" s="10" customFormat="1" ht="47.25" thickBot="1">
      <c r="A125" s="16" t="s">
        <v>84</v>
      </c>
      <c r="B125" s="17" t="s">
        <v>85</v>
      </c>
      <c r="C125" s="14"/>
      <c r="D125" s="15">
        <f>SUM(D126)</f>
        <v>10000</v>
      </c>
    </row>
    <row r="126" spans="1:4" s="10" customFormat="1" ht="31.5" thickBot="1">
      <c r="A126" s="20" t="s">
        <v>20</v>
      </c>
      <c r="B126" s="7"/>
      <c r="C126" s="7">
        <v>200</v>
      </c>
      <c r="D126" s="9">
        <v>10000</v>
      </c>
    </row>
    <row r="127" spans="1:4" ht="15.75" thickBot="1">
      <c r="A127" s="28" t="s">
        <v>86</v>
      </c>
      <c r="B127" s="11" t="s">
        <v>87</v>
      </c>
      <c r="C127" s="11"/>
      <c r="D127" s="13">
        <f>D128+D130+D132+D137+D141+D145+D148+D150+D152+D156</f>
        <v>7920398.4</v>
      </c>
    </row>
    <row r="128" spans="1:4" ht="31.5" thickBot="1">
      <c r="A128" s="50" t="s">
        <v>115</v>
      </c>
      <c r="B128" s="17" t="s">
        <v>116</v>
      </c>
      <c r="C128" s="11"/>
      <c r="D128" s="26">
        <f>SUM(D129)</f>
        <v>0</v>
      </c>
    </row>
    <row r="129" spans="1:4" ht="31.5" thickBot="1">
      <c r="A129" s="20" t="s">
        <v>20</v>
      </c>
      <c r="B129" s="11"/>
      <c r="C129" s="7">
        <v>200</v>
      </c>
      <c r="D129" s="25">
        <v>0</v>
      </c>
    </row>
    <row r="130" spans="1:4" ht="15.75" thickBot="1">
      <c r="A130" s="16" t="s">
        <v>88</v>
      </c>
      <c r="B130" s="17" t="s">
        <v>89</v>
      </c>
      <c r="C130" s="7"/>
      <c r="D130" s="15">
        <f>SUM(D131)</f>
        <v>2018360.6</v>
      </c>
    </row>
    <row r="131" spans="1:7" ht="78" thickBot="1">
      <c r="A131" s="20" t="s">
        <v>31</v>
      </c>
      <c r="B131" s="7"/>
      <c r="C131" s="7">
        <v>100</v>
      </c>
      <c r="D131" s="9">
        <v>2018360.6</v>
      </c>
      <c r="E131" s="29"/>
      <c r="F131" s="29"/>
      <c r="G131" s="30"/>
    </row>
    <row r="132" spans="1:4" ht="15.75" thickBot="1">
      <c r="A132" s="16" t="s">
        <v>90</v>
      </c>
      <c r="B132" s="17" t="s">
        <v>91</v>
      </c>
      <c r="C132" s="7"/>
      <c r="D132" s="15">
        <f>SUM(D133+D134+D135+D136)</f>
        <v>3519566.3</v>
      </c>
    </row>
    <row r="133" spans="1:6" ht="78" thickBot="1">
      <c r="A133" s="20" t="s">
        <v>31</v>
      </c>
      <c r="B133" s="7"/>
      <c r="C133" s="7">
        <v>100</v>
      </c>
      <c r="D133" s="9">
        <v>3151202</v>
      </c>
      <c r="E133" s="29"/>
      <c r="F133" s="30"/>
    </row>
    <row r="134" spans="1:4" ht="31.5" thickBot="1">
      <c r="A134" s="20" t="s">
        <v>20</v>
      </c>
      <c r="B134" s="7"/>
      <c r="C134" s="7">
        <v>200</v>
      </c>
      <c r="D134" s="9">
        <v>358364.3</v>
      </c>
    </row>
    <row r="135" spans="1:4" ht="15.75" thickBot="1">
      <c r="A135" s="20" t="s">
        <v>11</v>
      </c>
      <c r="B135" s="7"/>
      <c r="C135" s="7">
        <v>300</v>
      </c>
      <c r="D135" s="25">
        <v>0</v>
      </c>
    </row>
    <row r="136" spans="1:4" ht="15.75" thickBot="1">
      <c r="A136" s="20" t="s">
        <v>48</v>
      </c>
      <c r="B136" s="7"/>
      <c r="C136" s="7">
        <v>800</v>
      </c>
      <c r="D136" s="9">
        <v>10000</v>
      </c>
    </row>
    <row r="137" spans="1:5" ht="15.75" thickBot="1">
      <c r="A137" s="16" t="s">
        <v>92</v>
      </c>
      <c r="B137" s="17" t="s">
        <v>93</v>
      </c>
      <c r="C137" s="7"/>
      <c r="D137" s="15">
        <f>SUM(D138+D139+D140)</f>
        <v>50000</v>
      </c>
      <c r="E137" s="10"/>
    </row>
    <row r="138" spans="1:4" ht="31.5" thickBot="1">
      <c r="A138" s="16" t="s">
        <v>20</v>
      </c>
      <c r="B138" s="17"/>
      <c r="C138" s="7">
        <v>200</v>
      </c>
      <c r="D138" s="26">
        <v>0</v>
      </c>
    </row>
    <row r="139" spans="1:4" ht="15.75" thickBot="1">
      <c r="A139" s="20" t="s">
        <v>48</v>
      </c>
      <c r="B139" s="7"/>
      <c r="C139" s="7">
        <v>800</v>
      </c>
      <c r="D139" s="9">
        <v>50000</v>
      </c>
    </row>
    <row r="140" spans="1:4" ht="15.75" thickBot="1">
      <c r="A140" s="20" t="s">
        <v>11</v>
      </c>
      <c r="B140" s="7"/>
      <c r="C140" s="7">
        <v>300</v>
      </c>
      <c r="D140" s="25">
        <v>0</v>
      </c>
    </row>
    <row r="141" spans="1:4" ht="31.5" thickBot="1">
      <c r="A141" s="19" t="s">
        <v>94</v>
      </c>
      <c r="B141" s="17" t="s">
        <v>95</v>
      </c>
      <c r="C141" s="17"/>
      <c r="D141" s="15">
        <f>SUM(D142+D143+D144)</f>
        <v>1670893</v>
      </c>
    </row>
    <row r="142" spans="1:6" ht="78" thickBot="1">
      <c r="A142" s="20" t="s">
        <v>96</v>
      </c>
      <c r="B142" s="7"/>
      <c r="C142" s="7">
        <v>100</v>
      </c>
      <c r="D142" s="9">
        <v>1350000</v>
      </c>
      <c r="E142" s="29"/>
      <c r="F142" s="30"/>
    </row>
    <row r="143" spans="1:4" ht="31.5" thickBot="1">
      <c r="A143" s="20" t="s">
        <v>20</v>
      </c>
      <c r="B143" s="7"/>
      <c r="C143" s="7">
        <v>200</v>
      </c>
      <c r="D143" s="9">
        <v>310893</v>
      </c>
    </row>
    <row r="144" spans="1:4" ht="15.75" thickBot="1">
      <c r="A144" s="20" t="s">
        <v>48</v>
      </c>
      <c r="B144" s="7"/>
      <c r="C144" s="7">
        <v>800</v>
      </c>
      <c r="D144" s="9">
        <v>10000</v>
      </c>
    </row>
    <row r="145" spans="1:5" ht="47.25" thickBot="1">
      <c r="A145" s="19" t="s">
        <v>97</v>
      </c>
      <c r="B145" s="17" t="s">
        <v>98</v>
      </c>
      <c r="C145" s="7"/>
      <c r="D145" s="15">
        <f>SUM(D146+D147)</f>
        <v>293942</v>
      </c>
      <c r="E145" s="10"/>
    </row>
    <row r="146" spans="1:4" ht="78" thickBot="1">
      <c r="A146" s="20" t="s">
        <v>31</v>
      </c>
      <c r="B146" s="7"/>
      <c r="C146" s="107">
        <v>100</v>
      </c>
      <c r="D146" s="108">
        <v>238719</v>
      </c>
    </row>
    <row r="147" spans="1:4" ht="31.5" thickBot="1">
      <c r="A147" s="20" t="s">
        <v>20</v>
      </c>
      <c r="B147" s="7"/>
      <c r="C147" s="107">
        <v>200</v>
      </c>
      <c r="D147" s="108">
        <v>55223</v>
      </c>
    </row>
    <row r="148" spans="1:5" ht="38.25" customHeight="1" thickBot="1">
      <c r="A148" s="109" t="s">
        <v>135</v>
      </c>
      <c r="B148" s="110" t="s">
        <v>134</v>
      </c>
      <c r="C148" s="7"/>
      <c r="D148" s="15">
        <f>SUM(D149)</f>
        <v>101000</v>
      </c>
      <c r="E148" s="10"/>
    </row>
    <row r="149" spans="1:4" ht="15.75" thickBot="1">
      <c r="A149" s="20" t="s">
        <v>11</v>
      </c>
      <c r="B149" s="111"/>
      <c r="C149" s="111">
        <v>300</v>
      </c>
      <c r="D149" s="112">
        <v>101000</v>
      </c>
    </row>
    <row r="150" spans="1:4" ht="31.5" thickBot="1">
      <c r="A150" s="19" t="s">
        <v>137</v>
      </c>
      <c r="B150" s="17" t="s">
        <v>136</v>
      </c>
      <c r="C150" s="17"/>
      <c r="D150" s="15">
        <f>SUM(D151)</f>
        <v>91636.5</v>
      </c>
    </row>
    <row r="151" spans="1:5" ht="15.75" thickBot="1">
      <c r="A151" s="20" t="s">
        <v>78</v>
      </c>
      <c r="B151" s="17"/>
      <c r="C151" s="7">
        <v>500</v>
      </c>
      <c r="D151" s="9">
        <v>91636.5</v>
      </c>
      <c r="E151" s="10"/>
    </row>
    <row r="152" spans="1:4" ht="31.5" thickBot="1">
      <c r="A152" s="19" t="s">
        <v>79</v>
      </c>
      <c r="B152" s="17" t="s">
        <v>190</v>
      </c>
      <c r="C152" s="17"/>
      <c r="D152" s="15">
        <f>D153</f>
        <v>110000</v>
      </c>
    </row>
    <row r="153" spans="1:5" ht="15.75" thickBot="1">
      <c r="A153" s="20" t="s">
        <v>78</v>
      </c>
      <c r="B153" s="17"/>
      <c r="C153" s="7">
        <v>500</v>
      </c>
      <c r="D153" s="9">
        <v>110000</v>
      </c>
      <c r="E153" s="10"/>
    </row>
    <row r="154" spans="1:4" ht="31.5" thickBot="1">
      <c r="A154" s="19" t="s">
        <v>138</v>
      </c>
      <c r="B154" s="17" t="s">
        <v>139</v>
      </c>
      <c r="C154" s="7"/>
      <c r="D154" s="15">
        <f>SUM(D155)</f>
        <v>0</v>
      </c>
    </row>
    <row r="155" spans="1:5" ht="15">
      <c r="A155" s="75" t="s">
        <v>78</v>
      </c>
      <c r="B155" s="113"/>
      <c r="C155" s="114">
        <v>500</v>
      </c>
      <c r="D155" s="115">
        <v>0</v>
      </c>
      <c r="E155" s="10"/>
    </row>
    <row r="156" spans="1:5" ht="32.25" customHeight="1">
      <c r="A156" s="116" t="s">
        <v>146</v>
      </c>
      <c r="B156" s="97" t="s">
        <v>178</v>
      </c>
      <c r="C156" s="117"/>
      <c r="D156" s="93">
        <f>D157</f>
        <v>65000</v>
      </c>
      <c r="E156" s="10"/>
    </row>
    <row r="157" spans="1:5" ht="15.75" thickBot="1">
      <c r="A157" s="118" t="s">
        <v>78</v>
      </c>
      <c r="B157" s="97"/>
      <c r="C157" s="117">
        <v>500</v>
      </c>
      <c r="D157" s="119">
        <v>65000</v>
      </c>
      <c r="E157" s="10"/>
    </row>
    <row r="158" spans="1:4" ht="15.75" customHeight="1">
      <c r="A158" s="120" t="s">
        <v>99</v>
      </c>
      <c r="B158" s="124"/>
      <c r="C158" s="124"/>
      <c r="D158" s="122">
        <f>D8+D13+D18+D23+D31+D44+D49+D72+D79+D108+D127</f>
        <v>25323679</v>
      </c>
    </row>
    <row r="159" spans="1:4" ht="15" customHeight="1" thickBot="1">
      <c r="A159" s="121"/>
      <c r="B159" s="125"/>
      <c r="C159" s="125"/>
      <c r="D159" s="123"/>
    </row>
    <row r="165" ht="14.25">
      <c r="D165" s="4"/>
    </row>
    <row r="166" ht="14.25">
      <c r="D166" s="4"/>
    </row>
  </sheetData>
  <sheetProtection/>
  <mergeCells count="32">
    <mergeCell ref="A93:A94"/>
    <mergeCell ref="B93:B94"/>
    <mergeCell ref="C93:C94"/>
    <mergeCell ref="D93:D94"/>
    <mergeCell ref="A91:A92"/>
    <mergeCell ref="B91:B92"/>
    <mergeCell ref="C91:C92"/>
    <mergeCell ref="D91:D92"/>
    <mergeCell ref="A97:A98"/>
    <mergeCell ref="B97:B98"/>
    <mergeCell ref="C97:C98"/>
    <mergeCell ref="D97:D98"/>
    <mergeCell ref="A95:A96"/>
    <mergeCell ref="B95:B96"/>
    <mergeCell ref="C95:C96"/>
    <mergeCell ref="D95:D96"/>
    <mergeCell ref="A1:D1"/>
    <mergeCell ref="A2:D2"/>
    <mergeCell ref="A3:D3"/>
    <mergeCell ref="A5:D5"/>
    <mergeCell ref="A31:A32"/>
    <mergeCell ref="B31:B32"/>
    <mergeCell ref="C31:C32"/>
    <mergeCell ref="D31:D32"/>
    <mergeCell ref="A99:A100"/>
    <mergeCell ref="D158:D159"/>
    <mergeCell ref="A158:A159"/>
    <mergeCell ref="B158:B159"/>
    <mergeCell ref="C158:C159"/>
    <mergeCell ref="B99:B100"/>
    <mergeCell ref="C99:C100"/>
    <mergeCell ref="D99:D100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2022-12-26T11:17:15Z</dcterms:modified>
  <cp:category/>
  <cp:version/>
  <cp:contentType/>
  <cp:contentStatus/>
</cp:coreProperties>
</file>