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>
    <definedName name="_GoBack" localSheetId="0">'Лист1'!$A$95</definedName>
  </definedNames>
  <calcPr fullCalcOnLoad="1"/>
</workbook>
</file>

<file path=xl/sharedStrings.xml><?xml version="1.0" encoding="utf-8"?>
<sst xmlns="http://schemas.openxmlformats.org/spreadsheetml/2006/main" count="261" uniqueCount="206">
  <si>
    <t>руб.</t>
  </si>
  <si>
    <t>к   Решению Муниципального Совета</t>
  </si>
  <si>
    <t>Наименование</t>
  </si>
  <si>
    <t>Код целевой классификации</t>
  </si>
  <si>
    <t>Вид расходов</t>
  </si>
  <si>
    <t xml:space="preserve">Муниципальная программа «Обеспечение доступным и комфортным жильём населения Великосельского сельского поселения» </t>
  </si>
  <si>
    <t>05.0.00.00000</t>
  </si>
  <si>
    <t>Муниципальная целевая программа «Жилье молодым семьям в Великосельском сельском поселении»</t>
  </si>
  <si>
    <t>05.1.00.00000</t>
  </si>
  <si>
    <t>Предоставление молодым семьям социальных выплат на приобретение жилья или индивидуального жилищного строительства</t>
  </si>
  <si>
    <t>05.1.01.00000</t>
  </si>
  <si>
    <t>Социальное обеспечение и иные выплаты населению</t>
  </si>
  <si>
    <t>Субсидия на реализацию мероприятий подпрограммы «Государственная поддержка молодых семей Ярославской области в приобретении (строительстве) жилья</t>
  </si>
  <si>
    <t>10.0.00.00000</t>
  </si>
  <si>
    <t>Муниципальная целевая программа  «По обеспечению первичной  пожарной безопасности на территории Великосельского сельского поселения Гаврилов-Ямского муниципального района »</t>
  </si>
  <si>
    <t>10.1.00.00000</t>
  </si>
  <si>
    <t>Обеспечение противопожарным оборудованием и совершенствование противопожарной защиты объектов социальной сферы;</t>
  </si>
  <si>
    <t>10.1.01.00000</t>
  </si>
  <si>
    <t>Мероприятия на реализацию муниципальной целевой программы «Обеспечение первичных мер пожарной безопасности на территории Великосельского сельского поселения »</t>
  </si>
  <si>
    <t>10.1.01.17130</t>
  </si>
  <si>
    <t>Закупка товаров, работ и услуг для государственных (муниципальных) нужд</t>
  </si>
  <si>
    <t xml:space="preserve"> </t>
  </si>
  <si>
    <t>Создание в целях пожаротушения условий для забора в любое время года воды из источников наружного водоснабжения, расположенных в сельских населённых пунктах и на прилегающих к ним территориях</t>
  </si>
  <si>
    <t>10.1.02.00000</t>
  </si>
  <si>
    <t>10.1.02.17130</t>
  </si>
  <si>
    <t>Мероприятия по обеспечению безопасности людей  на водных объектах</t>
  </si>
  <si>
    <t>10.2.00.00000</t>
  </si>
  <si>
    <t>Создание условий для обеспечения безопасности людей на водных объектах, пропаганда безопасного поведения людей на водоёмах.</t>
  </si>
  <si>
    <t>10.2.10.00000</t>
  </si>
  <si>
    <t>Расходы по обеспечению безопасности людей  на водных объектах,  охране их жизни и здоровья</t>
  </si>
  <si>
    <t>10.2.10.17650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</si>
  <si>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</si>
  <si>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управлению, распоряжению имуществом, находящимся в  муниципальной  собственности, и приобретению права собственности</t>
  </si>
  <si>
    <t>Расходы на реализацию мероприятий в рамках молодежной политики</t>
  </si>
  <si>
    <t>Расходы в области физической культуры и спорта</t>
  </si>
  <si>
    <t>Муниципальная программа «Обеспечение качественными коммунальными услугами населения Великосельского сельского поселения»</t>
  </si>
  <si>
    <t>14.0.00.00000</t>
  </si>
  <si>
    <t>Муниципальная целевая программа»Благоустройство Великосельского сельского поселения »</t>
  </si>
  <si>
    <t>14.1.00.00000</t>
  </si>
  <si>
    <t>Организации уличного освещения в поселении</t>
  </si>
  <si>
    <t>14.1.01.00000</t>
  </si>
  <si>
    <t>14.1.01.17250</t>
  </si>
  <si>
    <t>Организация благоустройства  территории поселения</t>
  </si>
  <si>
    <t>14.1.02.00000</t>
  </si>
  <si>
    <t>14.1.02.17250</t>
  </si>
  <si>
    <t>Содержание  мест  захоронения   на территории поселения</t>
  </si>
  <si>
    <t>14.1.03.00000</t>
  </si>
  <si>
    <t>14.1.03.17250</t>
  </si>
  <si>
    <t>Иные бюджетные ассигнования</t>
  </si>
  <si>
    <t>Мероприятия по поддержке жилищного хозяйства</t>
  </si>
  <si>
    <t xml:space="preserve">Муниципальная программа «Комплексное развитие транспортной инфраструктуры Великосельского сельского поселения»   </t>
  </si>
  <si>
    <t>24.0.00.00000</t>
  </si>
  <si>
    <t>24.1.00.00000</t>
  </si>
  <si>
    <t>Ремонт и содержание существующей сети автомобильных дорог общего пользования местного значения, в том числе улично-дорожной сети и дворовых территорий, улучшение их транспортно-эксплуатационного состояния для обеспечения безопасности дорожного движения.</t>
  </si>
  <si>
    <t>24.1.01.00000</t>
  </si>
  <si>
    <t>24.1.01.17260</t>
  </si>
  <si>
    <t>Межбюджетные трансферты на содержание межпоселенческих дорог</t>
  </si>
  <si>
    <t>24.1.01.10270</t>
  </si>
  <si>
    <t>Расходы на финансирование дорожного хозяйства за счет средств областного бюджета</t>
  </si>
  <si>
    <t>24.1.01.72440</t>
  </si>
  <si>
    <t>24.2.00.00000</t>
  </si>
  <si>
    <t>Обеспечение безопасности дорожного движения</t>
  </si>
  <si>
    <t>24.2.01.00000</t>
  </si>
  <si>
    <t>24.2.01.17670</t>
  </si>
  <si>
    <t xml:space="preserve">Муниципальная  программа « Создание условий для эффективного управления муниципальными финансами в Великосельском сельском поселении»          </t>
  </si>
  <si>
    <t>36.0.00.00000</t>
  </si>
  <si>
    <t>Ведомственная целевая программа «Управление финансами и создание условий для эффективного управления муниципальными финансами»</t>
  </si>
  <si>
    <t>36.1.00.00000</t>
  </si>
  <si>
    <t>Создание условий для повышения эффективности использования бюджетных ресурсов</t>
  </si>
  <si>
    <t>36.1.01.00000</t>
  </si>
  <si>
    <t>Выполнение других обязанностей органами местного самоуправления</t>
  </si>
  <si>
    <t>36.1.01.17390</t>
  </si>
  <si>
    <t>Обеспечение информационной, технической и консультационной поддержкой бюджетного процесса,  развитие и усовершенствование информационных систем управления муниципальными финансами.</t>
  </si>
  <si>
    <t>36.1.05.00000</t>
  </si>
  <si>
    <t>Расходы на оплату информационных услуг и техническую поддержку</t>
  </si>
  <si>
    <t>36.1.05.17190</t>
  </si>
  <si>
    <t>Расходы на типографские услуги, другие услуги средств массовой информации</t>
  </si>
  <si>
    <t>36.1.05.17090</t>
  </si>
  <si>
    <t>Межбюджетные трансферты</t>
  </si>
  <si>
    <t>Расходы на содержание руководителя контрольно-счётной палаты</t>
  </si>
  <si>
    <t>36.2.00.00000</t>
  </si>
  <si>
    <t>Совершенствование системы управления муниципальным имуществом</t>
  </si>
  <si>
    <t>36.2.07.00000</t>
  </si>
  <si>
    <t>36.2.07.17070</t>
  </si>
  <si>
    <t>Мероприятия по кадастровым работам, землеустройству, определению кадастровой стоимости и приобретению права собственности</t>
  </si>
  <si>
    <t>36.2.07.17490</t>
  </si>
  <si>
    <t>Непрограммные расходы</t>
  </si>
  <si>
    <t>50.0.00.00000</t>
  </si>
  <si>
    <t>Содержание главы муниципального образования</t>
  </si>
  <si>
    <t>50.0.00.17310</t>
  </si>
  <si>
    <t>Содержание центрального аппарата</t>
  </si>
  <si>
    <t>50.0.00.17320</t>
  </si>
  <si>
    <t>Резервные фонды местных администраций</t>
  </si>
  <si>
    <t>50.0.00.17300</t>
  </si>
  <si>
    <t>Обеспечение деятельности подведомственных учреждений</t>
  </si>
  <si>
    <t>50.0.00.17380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</si>
  <si>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</si>
  <si>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Субвенция на осуществление первичного воинского учета на территориях, где отсутствуют военные комиссариаты</t>
  </si>
  <si>
    <t>50.0.00.51180</t>
  </si>
  <si>
    <t>Всего  расходов:</t>
  </si>
  <si>
    <r>
      <t>Муниципальная программа "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Защита населения и территории Великосельского сельского поселения от чрезвычайных ситуаций, обеспечение пожарной безопасности  и безопасности людей на водных объектах "</t>
    </r>
  </si>
  <si>
    <r>
      <t xml:space="preserve">Расходы на реализацию муниципальной целевой программы </t>
    </r>
    <r>
      <rPr>
        <sz val="12"/>
        <color indexed="8"/>
        <rFont val="Times New Roman"/>
        <family val="1"/>
      </rPr>
      <t>«Повышение безопасности дорожного движения в Великосельском сельском поселении»</t>
    </r>
  </si>
  <si>
    <t xml:space="preserve">Расходы на реализацию муниципальной целевой программы «Благоустройство Великосельского сельского поселения  </t>
  </si>
  <si>
    <t xml:space="preserve">Расходы на реализацию муниципальной целевой программы «Благоустройство Великосельского сельского поселения </t>
  </si>
  <si>
    <t>Расходы на реализацию муниципальной целевой программы «Благоустройство Великосельского сельского поселения «</t>
  </si>
  <si>
    <t>Муниципальная целевая программа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 »</t>
  </si>
  <si>
    <t>Мероприятия на реализацию муниципальной целевой программы «Развитие автомобильных дорог общего пользования местного значения, ремонт дворовых территорий многоквартирных домов и проездов к ним в Великосельском сельском поселении»</t>
  </si>
  <si>
    <t>Мероприятия по управлению муниципальным имуществом Великосельского сельского поселения</t>
  </si>
  <si>
    <t xml:space="preserve">Муниципальная целевая программа «Повышение безопасности дорожного движения в Великосельском сельском поселении» </t>
  </si>
  <si>
    <t xml:space="preserve">Муниципальная  программа «Доступная среда»  </t>
  </si>
  <si>
    <t>04.0.00.00000</t>
  </si>
  <si>
    <t>Обеспечение доступности для инвалидов и других МГН получения муниципальных услуг.</t>
  </si>
  <si>
    <t>04.1.00.00000</t>
  </si>
  <si>
    <t>04.1.02.00000</t>
  </si>
  <si>
    <t>04.1.02.17120</t>
  </si>
  <si>
    <t>Прочие общегосударственные расходы в рамках непрограммных расходов бюджета.</t>
  </si>
  <si>
    <t>50.0.00.17290</t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</si>
  <si>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«Доступная среда»  на 2018-2020 годы</t>
    </r>
  </si>
  <si>
    <r>
      <t xml:space="preserve">Мероприятия на реализацию муниципальной целевой программы </t>
    </r>
    <r>
      <rPr>
        <sz val="12"/>
        <color indexed="8"/>
        <rFont val="Times New Roman"/>
        <family val="1"/>
      </rPr>
      <t>«Инвентаризация и паспортизация муниципальных автомобильных дорог местного значения общего пользования Великосельского сельского поселения »</t>
    </r>
  </si>
  <si>
    <t>Муниципальная целевая программа «Инвентаризация и паспортизация муниципальных автомобильных дорог местного значения общего пользования Великосельского сельского поселения »</t>
  </si>
  <si>
    <t>24.3.00.00000</t>
  </si>
  <si>
    <t>Инвентаризация и паспортизация дорог местного значения общего пользования в границах населенных пунктов муниципального образования.</t>
  </si>
  <si>
    <t>24.3.01.00000</t>
  </si>
  <si>
    <t>24.3.01.17230</t>
  </si>
  <si>
    <t>05.1.01.R4970</t>
  </si>
  <si>
    <t>14.2.04.17040</t>
  </si>
  <si>
    <t>14.2.04.00000</t>
  </si>
  <si>
    <t>14.2.00.00000</t>
  </si>
  <si>
    <t>Устойчивое функционирование бани в с.Великое в  целях улучшения качества предоставляемых услуг</t>
  </si>
  <si>
    <t>Субсидия на возмещение убытков, связанных с оказанием банных услуг по тарифам, не обеспечивающим возмещение издержек</t>
  </si>
  <si>
    <t>24.1.01.12440</t>
  </si>
  <si>
    <t>Расходы на финансирование дорожного хозяйства за счет средств поселения</t>
  </si>
  <si>
    <t>36.2.07.17280</t>
  </si>
  <si>
    <t>Мероприятия по содержанию муниципального жилищного фонда</t>
  </si>
  <si>
    <t>50.0.00.17240</t>
  </si>
  <si>
    <t>Доплата к пенсии за выслугу лет гражданам, замещающим должности муниципальной службы</t>
  </si>
  <si>
    <t>50.0.00.17750</t>
  </si>
  <si>
    <t>Расходы на обеспечение казначейской системы исполнения бюджета</t>
  </si>
  <si>
    <t>Расходы на определение поставщиков (подрядчиков, исполнителей) для нужд сельского поселения</t>
  </si>
  <si>
    <t>50.0.00.17560</t>
  </si>
  <si>
    <t>Расходы на финансирование мероприятий по формированию современной городской среды за  счёт средств поселения</t>
  </si>
  <si>
    <t>Расходы на реализацию мероприятий по формированию современной городской среды</t>
  </si>
  <si>
    <t>Расходы на  оборудование, ремонт и содержание мест(площадок) накопления твердых коммунальных отходов</t>
  </si>
  <si>
    <t>Расходы  на благоустройство сельских территорий</t>
  </si>
  <si>
    <t>14.1.04.00000</t>
  </si>
  <si>
    <t>Улучшение санитарно-эпидемиологического состояния территории</t>
  </si>
  <si>
    <t>14.1.04.17251</t>
  </si>
  <si>
    <t>14.4.00.00000</t>
  </si>
  <si>
    <t>Муниципальная целевая программа «Комплексное развите сельских территорий Великосельского сельского поселения»</t>
  </si>
  <si>
    <t>14.4.01.00000</t>
  </si>
  <si>
    <t>Удовлетворение потребности населения, проживающего в сельской местности в комфортных условиях жизни</t>
  </si>
  <si>
    <t>14.4.01. R5760</t>
  </si>
  <si>
    <r>
      <t xml:space="preserve">Расходы на </t>
    </r>
    <r>
      <rPr>
        <sz val="11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обеспечение жителей поселения услугами организаций культуры</t>
    </r>
  </si>
  <si>
    <t>Муниципальная программа « Молодежная политика Великосельского сельского поселения»</t>
  </si>
  <si>
    <t>Муниципальная целевая программа « Молодежная политика Великосельского сельского поселения»</t>
  </si>
  <si>
    <t>02.1.01.00000</t>
  </si>
  <si>
    <t>Создание условий для патриотического воспитания молодежи и роста ее социально-общественной активности</t>
  </si>
  <si>
    <t>02.1.01.17470</t>
  </si>
  <si>
    <t>02.0.00.00000</t>
  </si>
  <si>
    <t>02.1.00.00000</t>
  </si>
  <si>
    <t>Муниципальная  программа «Современная городская среда в Великосельском сельском поселении»</t>
  </si>
  <si>
    <t>Муниципальная целевая программа «Формирование современной городской среды Великосельского сельского поселения»</t>
  </si>
  <si>
    <t>Обеспечение  мероприятий по формированию современной городской среды</t>
  </si>
  <si>
    <t>06.0.00.00000</t>
  </si>
  <si>
    <t>06.1.00.00000</t>
  </si>
  <si>
    <t>06.1.01.00000</t>
  </si>
  <si>
    <t>06.1.01.15550</t>
  </si>
  <si>
    <t xml:space="preserve"> 06.1.F2.00000</t>
  </si>
  <si>
    <t>06.1.F2.55550</t>
  </si>
  <si>
    <t>Муниципальная программа « Развитие физической культуры и спорта в Великосельском сельском поселении»</t>
  </si>
  <si>
    <t>Муниципальная целевая программа « Развитие физической культуры и спорта в Великосельском сельском поселении»</t>
  </si>
  <si>
    <t>Создание условий для спортивно-массовой работы с насалением</t>
  </si>
  <si>
    <t>13.0.00.00000</t>
  </si>
  <si>
    <t>13.1.00.00000</t>
  </si>
  <si>
    <t>13.1.01.00000</t>
  </si>
  <si>
    <t>13.1.01.17480</t>
  </si>
  <si>
    <t>Муниципальная программа «Экономическое развитие и инновационная экономика  Великосельского сельского поселения»</t>
  </si>
  <si>
    <t>Муниципальная целевая программа «Поддержка потребительского рынка в Великосельском сельском поселении»</t>
  </si>
  <si>
    <t>Обеспечение сельского населения социально-значимыми потребительскими товарами</t>
  </si>
  <si>
    <t>15.0.00.00000</t>
  </si>
  <si>
    <t>15.1.00.00000</t>
  </si>
  <si>
    <t>15.1.01.00000</t>
  </si>
  <si>
    <t>15.1.01.12880</t>
  </si>
  <si>
    <t>15.1.01.72880</t>
  </si>
  <si>
    <t>50.0.00.17790</t>
  </si>
  <si>
    <t>Расходы на  реализацию мероприятий по борьбе с борщевиком Сосновского</t>
  </si>
  <si>
    <t>14.1.04.76900</t>
  </si>
  <si>
    <t>14.1.04.16900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</si>
  <si>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(средства поселения)</t>
  </si>
  <si>
    <t>Расходы на реализацию мероприятий по возмещению части затрат организациям любых форм собственности и индивидуальным предпринимателям, занимающихся доставкой товаров в отдаленные сельские населенные пункты (областные средства)</t>
  </si>
  <si>
    <t xml:space="preserve">Муниципальная целевая программа «Доступная среда»  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</si>
  <si>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</t>
  </si>
  <si>
    <t>24.1.01.77350</t>
  </si>
  <si>
    <t>2022 год                    (руб.)</t>
  </si>
  <si>
    <t xml:space="preserve">                Расходы  бюджета Великосельского сельского поселения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2022 год
</t>
  </si>
  <si>
    <t>50.0.00.17351</t>
  </si>
  <si>
    <t>Приложение  2</t>
  </si>
  <si>
    <t>Расходы на реализацию мероприятий инициативного бюджетирования на территории Ярославской области (поддержка местных инициатив)</t>
  </si>
  <si>
    <t>14.1.02.75350</t>
  </si>
  <si>
    <t>14.1.02.15350</t>
  </si>
  <si>
    <t>Расходы на реализацию муниципальной целевой программы «Благоустройство Великосельского сельского поселения (Реализация мероприятий инициативного бюджетирования средства поселения)</t>
  </si>
  <si>
    <t>Расходы на реализацию муниципальной целевой программы «Благоустройство Великосельского сельского поселения»(благоустройство дворовых территорий и территорий для выгула животных)</t>
  </si>
  <si>
    <t>14.1.02.70410</t>
  </si>
  <si>
    <t xml:space="preserve"> Расходы на приведение в нормативное состояние автомобильных дорог местного значения, обеспечивающих подъезды к объектам социального назначения (средства поселения)</t>
  </si>
  <si>
    <t>24.1.01.17350</t>
  </si>
  <si>
    <t xml:space="preserve"> №  10   от  14.07.2022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</si>
</sst>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10"/>
      <name val="Calibri"/>
      <family val="2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i/>
      <sz val="12"/>
      <color indexed="56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22"/>
      <color rgb="FFFF0000"/>
      <name val="Calibri"/>
      <family val="2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i/>
      <sz val="12"/>
      <color rgb="FF00206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thin"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9">
    <xf numFmtId="0" fontId="0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/>
    </xf>
    <xf numFmtId="0" fontId="48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49" fillId="0" borderId="0" xfId="0" applyFont="1" applyAlignment="1">
      <alignment/>
    </xf>
    <xf numFmtId="0" fontId="50" fillId="0" borderId="1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43" fontId="51" fillId="0" borderId="10" xfId="58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43" fontId="52" fillId="0" borderId="10" xfId="58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vertical="center"/>
    </xf>
    <xf numFmtId="43" fontId="47" fillId="0" borderId="10" xfId="58" applyFont="1" applyFill="1" applyBorder="1" applyAlignment="1">
      <alignment horizontal="right" vertical="center"/>
    </xf>
    <xf numFmtId="0" fontId="53" fillId="0" borderId="11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vertical="center"/>
    </xf>
    <xf numFmtId="0" fontId="47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 wrapText="1"/>
    </xf>
    <xf numFmtId="0" fontId="54" fillId="0" borderId="11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53" fillId="0" borderId="14" xfId="0" applyFont="1" applyFill="1" applyBorder="1" applyAlignment="1">
      <alignment horizontal="center" vertical="center"/>
    </xf>
    <xf numFmtId="0" fontId="55" fillId="0" borderId="15" xfId="0" applyFont="1" applyFill="1" applyBorder="1" applyAlignment="1">
      <alignment horizontal="left" vertical="center" wrapText="1"/>
    </xf>
    <xf numFmtId="0" fontId="53" fillId="0" borderId="15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vertical="center"/>
    </xf>
    <xf numFmtId="2" fontId="51" fillId="0" borderId="10" xfId="58" applyNumberFormat="1" applyFont="1" applyFill="1" applyBorder="1" applyAlignment="1">
      <alignment horizontal="center" vertical="center"/>
    </xf>
    <xf numFmtId="2" fontId="47" fillId="0" borderId="10" xfId="58" applyNumberFormat="1" applyFont="1" applyFill="1" applyBorder="1" applyAlignment="1">
      <alignment horizontal="center" vertical="center"/>
    </xf>
    <xf numFmtId="2" fontId="47" fillId="0" borderId="16" xfId="58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2" fillId="0" borderId="11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43" fontId="48" fillId="0" borderId="0" xfId="0" applyNumberFormat="1" applyFont="1" applyAlignment="1">
      <alignment/>
    </xf>
    <xf numFmtId="0" fontId="6" fillId="0" borderId="14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center"/>
    </xf>
    <xf numFmtId="0" fontId="47" fillId="0" borderId="18" xfId="0" applyFont="1" applyFill="1" applyBorder="1" applyAlignment="1">
      <alignment horizontal="center" vertical="center" wrapText="1"/>
    </xf>
    <xf numFmtId="43" fontId="52" fillId="0" borderId="10" xfId="58" applyFont="1" applyFill="1" applyBorder="1" applyAlignment="1">
      <alignment vertical="center" wrapText="1"/>
    </xf>
    <xf numFmtId="0" fontId="52" fillId="0" borderId="14" xfId="0" applyFont="1" applyFill="1" applyBorder="1" applyAlignment="1">
      <alignment horizontal="left" vertical="center" wrapText="1"/>
    </xf>
    <xf numFmtId="0" fontId="54" fillId="0" borderId="11" xfId="0" applyFont="1" applyFill="1" applyBorder="1" applyAlignment="1">
      <alignment horizontal="center"/>
    </xf>
    <xf numFmtId="0" fontId="53" fillId="0" borderId="17" xfId="0" applyFont="1" applyFill="1" applyBorder="1" applyAlignment="1">
      <alignment wrapText="1"/>
    </xf>
    <xf numFmtId="0" fontId="53" fillId="0" borderId="11" xfId="0" applyFont="1" applyFill="1" applyBorder="1" applyAlignment="1">
      <alignment horizontal="center"/>
    </xf>
    <xf numFmtId="43" fontId="47" fillId="0" borderId="10" xfId="58" applyFont="1" applyFill="1" applyBorder="1" applyAlignment="1">
      <alignment vertical="center" wrapText="1"/>
    </xf>
    <xf numFmtId="0" fontId="47" fillId="0" borderId="11" xfId="0" applyFont="1" applyFill="1" applyBorder="1" applyAlignment="1">
      <alignment vertical="top" wrapText="1"/>
    </xf>
    <xf numFmtId="0" fontId="51" fillId="0" borderId="14" xfId="0" applyFont="1" applyFill="1" applyBorder="1" applyAlignment="1">
      <alignment horizontal="left" vertical="center" wrapText="1"/>
    </xf>
    <xf numFmtId="43" fontId="7" fillId="0" borderId="10" xfId="58" applyFont="1" applyFill="1" applyBorder="1" applyAlignment="1">
      <alignment vertical="center" wrapText="1"/>
    </xf>
    <xf numFmtId="0" fontId="52" fillId="0" borderId="0" xfId="0" applyFont="1" applyFill="1" applyAlignment="1">
      <alignment/>
    </xf>
    <xf numFmtId="0" fontId="52" fillId="0" borderId="19" xfId="0" applyFont="1" applyFill="1" applyBorder="1" applyAlignment="1">
      <alignment horizontal="center"/>
    </xf>
    <xf numFmtId="0" fontId="47" fillId="0" borderId="17" xfId="0" applyFont="1" applyFill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left" wrapText="1"/>
    </xf>
    <xf numFmtId="0" fontId="47" fillId="0" borderId="17" xfId="0" applyFont="1" applyFill="1" applyBorder="1" applyAlignment="1">
      <alignment horizontal="center"/>
    </xf>
    <xf numFmtId="0" fontId="47" fillId="0" borderId="10" xfId="0" applyFont="1" applyFill="1" applyBorder="1" applyAlignment="1">
      <alignment horizontal="center" vertical="center" wrapText="1"/>
    </xf>
    <xf numFmtId="43" fontId="51" fillId="0" borderId="10" xfId="58" applyFont="1" applyFill="1" applyBorder="1" applyAlignment="1">
      <alignment vertical="center" wrapText="1"/>
    </xf>
    <xf numFmtId="0" fontId="47" fillId="0" borderId="17" xfId="0" applyFont="1" applyFill="1" applyBorder="1" applyAlignment="1">
      <alignment wrapText="1"/>
    </xf>
    <xf numFmtId="0" fontId="47" fillId="0" borderId="18" xfId="0" applyFont="1" applyFill="1" applyBorder="1" applyAlignment="1">
      <alignment horizontal="center"/>
    </xf>
    <xf numFmtId="0" fontId="47" fillId="0" borderId="16" xfId="0" applyFont="1" applyFill="1" applyBorder="1" applyAlignment="1">
      <alignment horizontal="center"/>
    </xf>
    <xf numFmtId="0" fontId="51" fillId="0" borderId="17" xfId="0" applyFont="1" applyFill="1" applyBorder="1" applyAlignment="1">
      <alignment wrapText="1"/>
    </xf>
    <xf numFmtId="0" fontId="52" fillId="0" borderId="17" xfId="0" applyFont="1" applyFill="1" applyBorder="1" applyAlignment="1">
      <alignment/>
    </xf>
    <xf numFmtId="0" fontId="51" fillId="0" borderId="10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43" fontId="52" fillId="0" borderId="10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43" fontId="47" fillId="0" borderId="10" xfId="58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6" xfId="0" applyFont="1" applyFill="1" applyBorder="1" applyAlignment="1">
      <alignment vertical="center" wrapText="1"/>
    </xf>
    <xf numFmtId="0" fontId="51" fillId="0" borderId="16" xfId="0" applyFont="1" applyFill="1" applyBorder="1" applyAlignment="1">
      <alignment horizontal="center" vertical="center" wrapText="1"/>
    </xf>
    <xf numFmtId="43" fontId="47" fillId="0" borderId="16" xfId="58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43" fontId="52" fillId="0" borderId="14" xfId="58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43" fontId="47" fillId="0" borderId="14" xfId="58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 wrapText="1"/>
    </xf>
    <xf numFmtId="0" fontId="53" fillId="0" borderId="17" xfId="0" applyFont="1" applyFill="1" applyBorder="1" applyAlignment="1">
      <alignment horizontal="center"/>
    </xf>
    <xf numFmtId="0" fontId="51" fillId="0" borderId="22" xfId="0" applyFont="1" applyFill="1" applyBorder="1" applyAlignment="1">
      <alignment vertical="center" wrapText="1"/>
    </xf>
    <xf numFmtId="0" fontId="52" fillId="0" borderId="17" xfId="0" applyFont="1" applyFill="1" applyBorder="1" applyAlignment="1">
      <alignment wrapText="1"/>
    </xf>
    <xf numFmtId="0" fontId="54" fillId="0" borderId="17" xfId="0" applyFont="1" applyFill="1" applyBorder="1" applyAlignment="1">
      <alignment horizontal="center" vertical="center"/>
    </xf>
    <xf numFmtId="43" fontId="50" fillId="0" borderId="10" xfId="58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wrapText="1"/>
    </xf>
    <xf numFmtId="0" fontId="55" fillId="0" borderId="11" xfId="0" applyFont="1" applyFill="1" applyBorder="1" applyAlignment="1">
      <alignment wrapText="1"/>
    </xf>
    <xf numFmtId="0" fontId="53" fillId="0" borderId="25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wrapText="1"/>
    </xf>
    <xf numFmtId="0" fontId="51" fillId="0" borderId="26" xfId="0" applyFont="1" applyFill="1" applyBorder="1" applyAlignment="1">
      <alignment vertical="center" wrapText="1"/>
    </xf>
    <xf numFmtId="0" fontId="53" fillId="0" borderId="14" xfId="0" applyFont="1" applyFill="1" applyBorder="1" applyAlignment="1">
      <alignment horizontal="center"/>
    </xf>
    <xf numFmtId="0" fontId="54" fillId="0" borderId="17" xfId="0" applyFont="1" applyFill="1" applyBorder="1" applyAlignment="1">
      <alignment wrapText="1"/>
    </xf>
    <xf numFmtId="0" fontId="51" fillId="0" borderId="14" xfId="0" applyFont="1" applyFill="1" applyBorder="1" applyAlignment="1">
      <alignment vertical="center"/>
    </xf>
    <xf numFmtId="43" fontId="52" fillId="0" borderId="14" xfId="58" applyFont="1" applyFill="1" applyBorder="1" applyAlignment="1">
      <alignment horizontal="right" vertical="center"/>
    </xf>
    <xf numFmtId="0" fontId="52" fillId="0" borderId="11" xfId="0" applyFont="1" applyFill="1" applyBorder="1" applyAlignment="1">
      <alignment wrapText="1"/>
    </xf>
    <xf numFmtId="0" fontId="53" fillId="0" borderId="11" xfId="0" applyFont="1" applyFill="1" applyBorder="1" applyAlignment="1">
      <alignment vertical="top" wrapText="1"/>
    </xf>
    <xf numFmtId="43" fontId="47" fillId="0" borderId="14" xfId="58" applyFont="1" applyFill="1" applyBorder="1" applyAlignment="1">
      <alignment horizontal="right" vertical="center"/>
    </xf>
    <xf numFmtId="0" fontId="47" fillId="0" borderId="17" xfId="0" applyFont="1" applyFill="1" applyBorder="1" applyAlignment="1">
      <alignment horizontal="justify" wrapText="1"/>
    </xf>
    <xf numFmtId="0" fontId="47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justify" wrapText="1"/>
    </xf>
    <xf numFmtId="0" fontId="47" fillId="0" borderId="14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justify" wrapText="1"/>
    </xf>
    <xf numFmtId="0" fontId="47" fillId="0" borderId="0" xfId="0" applyFont="1" applyFill="1" applyAlignment="1">
      <alignment horizontal="center" vertical="center"/>
    </xf>
    <xf numFmtId="0" fontId="51" fillId="0" borderId="26" xfId="0" applyFont="1" applyFill="1" applyBorder="1" applyAlignment="1">
      <alignment horizontal="justify" wrapText="1"/>
    </xf>
    <xf numFmtId="0" fontId="52" fillId="0" borderId="27" xfId="0" applyFont="1" applyFill="1" applyBorder="1" applyAlignment="1">
      <alignment wrapText="1"/>
    </xf>
    <xf numFmtId="43" fontId="56" fillId="0" borderId="10" xfId="58" applyFont="1" applyFill="1" applyBorder="1" applyAlignment="1">
      <alignment horizontal="right" vertical="center"/>
    </xf>
    <xf numFmtId="0" fontId="47" fillId="0" borderId="25" xfId="0" applyFont="1" applyFill="1" applyBorder="1" applyAlignment="1">
      <alignment wrapText="1"/>
    </xf>
    <xf numFmtId="0" fontId="53" fillId="0" borderId="25" xfId="0" applyFont="1" applyFill="1" applyBorder="1" applyAlignment="1">
      <alignment wrapText="1"/>
    </xf>
    <xf numFmtId="0" fontId="57" fillId="0" borderId="10" xfId="0" applyFont="1" applyFill="1" applyBorder="1" applyAlignment="1">
      <alignment vertical="center"/>
    </xf>
    <xf numFmtId="43" fontId="57" fillId="0" borderId="10" xfId="58" applyFont="1" applyFill="1" applyBorder="1" applyAlignment="1">
      <alignment horizontal="right" vertical="center"/>
    </xf>
    <xf numFmtId="0" fontId="58" fillId="0" borderId="10" xfId="0" applyFont="1" applyFill="1" applyBorder="1" applyAlignment="1">
      <alignment horizontal="center" vertical="center"/>
    </xf>
    <xf numFmtId="43" fontId="58" fillId="0" borderId="10" xfId="58" applyFont="1" applyFill="1" applyBorder="1" applyAlignment="1">
      <alignment horizontal="right" vertical="center"/>
    </xf>
    <xf numFmtId="0" fontId="53" fillId="0" borderId="27" xfId="0" applyFont="1" applyFill="1" applyBorder="1" applyAlignment="1">
      <alignment wrapText="1"/>
    </xf>
    <xf numFmtId="0" fontId="47" fillId="0" borderId="19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43" fontId="58" fillId="0" borderId="18" xfId="58" applyFont="1" applyFill="1" applyBorder="1" applyAlignment="1">
      <alignment horizontal="right" vertical="center"/>
    </xf>
    <xf numFmtId="0" fontId="47" fillId="0" borderId="16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43" fontId="51" fillId="0" borderId="16" xfId="58" applyFont="1" applyFill="1" applyBorder="1" applyAlignment="1">
      <alignment horizontal="right" vertical="center"/>
    </xf>
    <xf numFmtId="0" fontId="53" fillId="0" borderId="14" xfId="0" applyFont="1" applyFill="1" applyBorder="1" applyAlignment="1">
      <alignment wrapText="1"/>
    </xf>
    <xf numFmtId="0" fontId="51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wrapText="1"/>
    </xf>
    <xf numFmtId="43" fontId="51" fillId="0" borderId="14" xfId="58" applyFont="1" applyFill="1" applyBorder="1" applyAlignment="1">
      <alignment horizontal="right" vertical="center"/>
    </xf>
    <xf numFmtId="0" fontId="51" fillId="0" borderId="22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43" fontId="51" fillId="0" borderId="22" xfId="58" applyFont="1" applyFill="1" applyBorder="1" applyAlignment="1">
      <alignment horizontal="center" vertical="center"/>
    </xf>
    <xf numFmtId="43" fontId="51" fillId="0" borderId="11" xfId="58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left" vertical="center" wrapText="1"/>
    </xf>
    <xf numFmtId="0" fontId="47" fillId="0" borderId="11" xfId="0" applyFont="1" applyFill="1" applyBorder="1" applyAlignment="1">
      <alignment horizontal="left" vertical="center" wrapText="1"/>
    </xf>
    <xf numFmtId="0" fontId="47" fillId="0" borderId="21" xfId="0" applyFont="1" applyFill="1" applyBorder="1" applyAlignment="1">
      <alignment horizontal="center" vertical="center"/>
    </xf>
    <xf numFmtId="0" fontId="47" fillId="0" borderId="28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8" xfId="0" applyFont="1" applyFill="1" applyBorder="1" applyAlignment="1">
      <alignment horizontal="center" vertical="center"/>
    </xf>
    <xf numFmtId="43" fontId="51" fillId="0" borderId="21" xfId="58" applyFont="1" applyFill="1" applyBorder="1" applyAlignment="1">
      <alignment horizontal="center" vertical="center"/>
    </xf>
    <xf numFmtId="43" fontId="51" fillId="0" borderId="28" xfId="58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0" xfId="0" applyFont="1" applyAlignment="1">
      <alignment horizontal="right"/>
    </xf>
    <xf numFmtId="0" fontId="59" fillId="0" borderId="0" xfId="0" applyFont="1" applyAlignment="1">
      <alignment horizontal="center" vertical="top" wrapText="1" shrinkToFit="1"/>
    </xf>
    <xf numFmtId="0" fontId="52" fillId="0" borderId="22" xfId="0" applyFont="1" applyFill="1" applyBorder="1" applyAlignment="1">
      <alignment vertical="center" wrapText="1"/>
    </xf>
    <xf numFmtId="0" fontId="52" fillId="0" borderId="11" xfId="0" applyFont="1" applyFill="1" applyBorder="1" applyAlignment="1">
      <alignment vertical="center" wrapText="1"/>
    </xf>
    <xf numFmtId="0" fontId="52" fillId="0" borderId="22" xfId="0" applyFont="1" applyFill="1" applyBorder="1" applyAlignment="1">
      <alignment horizontal="center" vertical="center"/>
    </xf>
    <xf numFmtId="0" fontId="52" fillId="0" borderId="11" xfId="0" applyFont="1" applyFill="1" applyBorder="1" applyAlignment="1">
      <alignment horizontal="center" vertical="center"/>
    </xf>
    <xf numFmtId="43" fontId="52" fillId="0" borderId="22" xfId="58" applyFont="1" applyFill="1" applyBorder="1" applyAlignment="1">
      <alignment horizontal="right" vertical="center"/>
    </xf>
    <xf numFmtId="43" fontId="52" fillId="0" borderId="11" xfId="58" applyFont="1" applyFill="1" applyBorder="1" applyAlignment="1">
      <alignment horizontal="right" vertical="center"/>
    </xf>
    <xf numFmtId="0" fontId="52" fillId="0" borderId="21" xfId="0" applyFont="1" applyFill="1" applyBorder="1" applyAlignment="1">
      <alignment horizontal="left" vertical="center" wrapText="1"/>
    </xf>
    <xf numFmtId="0" fontId="52" fillId="0" borderId="11" xfId="0" applyFont="1" applyFill="1" applyBorder="1" applyAlignment="1">
      <alignment horizontal="left" vertical="center" wrapText="1"/>
    </xf>
    <xf numFmtId="43" fontId="52" fillId="0" borderId="21" xfId="58" applyFont="1" applyFill="1" applyBorder="1" applyAlignment="1">
      <alignment horizontal="center" vertical="center"/>
    </xf>
    <xf numFmtId="43" fontId="52" fillId="0" borderId="11" xfId="58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horizontal="center" vertical="center"/>
    </xf>
    <xf numFmtId="0" fontId="52" fillId="0" borderId="21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43" fontId="52" fillId="0" borderId="21" xfId="58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6"/>
  <sheetViews>
    <sheetView tabSelected="1" zoomScalePageLayoutView="0" workbookViewId="0" topLeftCell="A1">
      <selection activeCell="D145" sqref="D145"/>
    </sheetView>
  </sheetViews>
  <sheetFormatPr defaultColWidth="9.140625" defaultRowHeight="15"/>
  <cols>
    <col min="1" max="1" width="54.8515625" style="0" customWidth="1"/>
    <col min="2" max="2" width="21.7109375" style="0" customWidth="1"/>
    <col min="3" max="3" width="19.140625" style="0" customWidth="1"/>
    <col min="4" max="4" width="17.8515625" style="0" customWidth="1"/>
    <col min="6" max="6" width="14.7109375" style="0" bestFit="1" customWidth="1"/>
    <col min="7" max="7" width="12.00390625" style="0" bestFit="1" customWidth="1"/>
  </cols>
  <sheetData>
    <row r="1" spans="1:4" ht="15">
      <c r="A1" s="143" t="s">
        <v>196</v>
      </c>
      <c r="B1" s="143"/>
      <c r="C1" s="143"/>
      <c r="D1" s="143"/>
    </row>
    <row r="2" spans="1:4" ht="15">
      <c r="A2" s="143" t="s">
        <v>1</v>
      </c>
      <c r="B2" s="143"/>
      <c r="C2" s="143"/>
      <c r="D2" s="143"/>
    </row>
    <row r="3" spans="1:4" ht="15">
      <c r="A3" s="143" t="s">
        <v>205</v>
      </c>
      <c r="B3" s="143"/>
      <c r="C3" s="143"/>
      <c r="D3" s="143"/>
    </row>
    <row r="4" spans="1:3" ht="15">
      <c r="A4" s="2"/>
      <c r="B4" s="2"/>
      <c r="C4" s="2"/>
    </row>
    <row r="5" spans="1:4" ht="54.75" customHeight="1">
      <c r="A5" s="144" t="s">
        <v>194</v>
      </c>
      <c r="B5" s="144"/>
      <c r="C5" s="144"/>
      <c r="D5" s="144"/>
    </row>
    <row r="6" spans="1:4" ht="24.75" customHeight="1" thickBot="1">
      <c r="A6" s="2"/>
      <c r="B6" s="2"/>
      <c r="C6" s="1"/>
      <c r="D6" s="3" t="s">
        <v>0</v>
      </c>
    </row>
    <row r="7" spans="1:4" ht="31.5" thickBot="1">
      <c r="A7" s="63" t="s">
        <v>2</v>
      </c>
      <c r="B7" s="40" t="s">
        <v>3</v>
      </c>
      <c r="C7" s="40" t="s">
        <v>4</v>
      </c>
      <c r="D7" s="40" t="s">
        <v>193</v>
      </c>
    </row>
    <row r="8" spans="1:4" s="10" customFormat="1" ht="31.5" thickBot="1">
      <c r="A8" s="38" t="s">
        <v>153</v>
      </c>
      <c r="B8" s="39" t="s">
        <v>158</v>
      </c>
      <c r="C8" s="40"/>
      <c r="D8" s="41">
        <f>D12</f>
        <v>10000</v>
      </c>
    </row>
    <row r="9" spans="1:4" s="10" customFormat="1" ht="31.5" thickBot="1">
      <c r="A9" s="42" t="s">
        <v>154</v>
      </c>
      <c r="B9" s="43" t="s">
        <v>159</v>
      </c>
      <c r="C9" s="40"/>
      <c r="D9" s="41">
        <f>SUM(D10)</f>
        <v>10000</v>
      </c>
    </row>
    <row r="10" spans="1:4" s="10" customFormat="1" ht="47.25" thickBot="1">
      <c r="A10" s="44" t="s">
        <v>156</v>
      </c>
      <c r="B10" s="45" t="s">
        <v>155</v>
      </c>
      <c r="C10" s="40"/>
      <c r="D10" s="46">
        <f>SUM(D11)</f>
        <v>10000</v>
      </c>
    </row>
    <row r="11" spans="1:4" s="10" customFormat="1" ht="31.5" thickBot="1">
      <c r="A11" s="47" t="s">
        <v>33</v>
      </c>
      <c r="B11" s="45" t="s">
        <v>157</v>
      </c>
      <c r="C11" s="40"/>
      <c r="D11" s="46">
        <f>D12</f>
        <v>10000</v>
      </c>
    </row>
    <row r="12" spans="1:4" s="10" customFormat="1" ht="31.5" thickBot="1">
      <c r="A12" s="48" t="s">
        <v>20</v>
      </c>
      <c r="B12" s="40"/>
      <c r="C12" s="40">
        <v>200</v>
      </c>
      <c r="D12" s="49">
        <v>10000</v>
      </c>
    </row>
    <row r="13" spans="1:4" s="10" customFormat="1" ht="15.75" thickBot="1">
      <c r="A13" s="50" t="s">
        <v>109</v>
      </c>
      <c r="B13" s="51" t="s">
        <v>110</v>
      </c>
      <c r="C13" s="52"/>
      <c r="D13" s="41">
        <f>SUM(D14)</f>
        <v>11000</v>
      </c>
    </row>
    <row r="14" spans="1:4" s="10" customFormat="1" ht="31.5" thickBot="1">
      <c r="A14" s="53" t="s">
        <v>190</v>
      </c>
      <c r="B14" s="54" t="s">
        <v>112</v>
      </c>
      <c r="C14" s="55"/>
      <c r="D14" s="56">
        <f>SUM(D15)</f>
        <v>11000</v>
      </c>
    </row>
    <row r="15" spans="1:4" s="10" customFormat="1" ht="31.5" thickBot="1">
      <c r="A15" s="57" t="s">
        <v>111</v>
      </c>
      <c r="B15" s="58" t="s">
        <v>113</v>
      </c>
      <c r="C15" s="55"/>
      <c r="D15" s="46">
        <f>SUM(D16)</f>
        <v>11000</v>
      </c>
    </row>
    <row r="16" spans="1:4" s="10" customFormat="1" ht="31.5" thickBot="1">
      <c r="A16" s="44" t="s">
        <v>117</v>
      </c>
      <c r="B16" s="59" t="s">
        <v>114</v>
      </c>
      <c r="C16" s="55"/>
      <c r="D16" s="46">
        <f>SUM(D17)</f>
        <v>11000</v>
      </c>
    </row>
    <row r="17" spans="1:4" s="10" customFormat="1" ht="31.5" thickBot="1">
      <c r="A17" s="60" t="s">
        <v>20</v>
      </c>
      <c r="B17" s="61"/>
      <c r="C17" s="62">
        <v>200</v>
      </c>
      <c r="D17" s="46">
        <v>11000</v>
      </c>
    </row>
    <row r="18" spans="1:5" ht="47.25" thickBot="1">
      <c r="A18" s="64" t="s">
        <v>5</v>
      </c>
      <c r="B18" s="65" t="s">
        <v>6</v>
      </c>
      <c r="C18" s="66"/>
      <c r="D18" s="67">
        <f>SUM(D19)</f>
        <v>641602.63</v>
      </c>
      <c r="E18" s="10"/>
    </row>
    <row r="19" spans="1:4" ht="47.25" thickBot="1">
      <c r="A19" s="21" t="s">
        <v>7</v>
      </c>
      <c r="B19" s="65" t="s">
        <v>8</v>
      </c>
      <c r="C19" s="66"/>
      <c r="D19" s="67">
        <f>SUM(D20)</f>
        <v>641602.63</v>
      </c>
    </row>
    <row r="20" spans="1:4" ht="47.25" thickBot="1">
      <c r="A20" s="68" t="s">
        <v>9</v>
      </c>
      <c r="B20" s="55" t="s">
        <v>10</v>
      </c>
      <c r="C20" s="66"/>
      <c r="D20" s="69">
        <f>SUM(D21)</f>
        <v>641602.63</v>
      </c>
    </row>
    <row r="21" spans="1:4" ht="63" thickBot="1">
      <c r="A21" s="68" t="s">
        <v>12</v>
      </c>
      <c r="B21" s="55" t="s">
        <v>124</v>
      </c>
      <c r="C21" s="66"/>
      <c r="D21" s="69">
        <f>D22</f>
        <v>641602.63</v>
      </c>
    </row>
    <row r="22" spans="1:6" ht="15.75" thickBot="1">
      <c r="A22" s="70" t="s">
        <v>11</v>
      </c>
      <c r="B22" s="71"/>
      <c r="C22" s="72">
        <v>300</v>
      </c>
      <c r="D22" s="73">
        <v>641602.63</v>
      </c>
      <c r="E22" s="36"/>
      <c r="F22" s="36"/>
    </row>
    <row r="23" spans="1:4" ht="47.25" thickBot="1">
      <c r="A23" s="74" t="s">
        <v>160</v>
      </c>
      <c r="B23" s="39" t="s">
        <v>163</v>
      </c>
      <c r="C23" s="75"/>
      <c r="D23" s="76">
        <f>D24</f>
        <v>4708044.6</v>
      </c>
    </row>
    <row r="24" spans="1:4" ht="47.25" thickBot="1">
      <c r="A24" s="42" t="s">
        <v>161</v>
      </c>
      <c r="B24" s="43" t="s">
        <v>164</v>
      </c>
      <c r="C24" s="75"/>
      <c r="D24" s="76">
        <f>D25+D28</f>
        <v>4708044.6</v>
      </c>
    </row>
    <row r="25" spans="1:4" ht="31.5" thickBot="1">
      <c r="A25" s="44" t="s">
        <v>162</v>
      </c>
      <c r="B25" s="45" t="s">
        <v>165</v>
      </c>
      <c r="C25" s="77"/>
      <c r="D25" s="78">
        <f>D26</f>
        <v>478738.68</v>
      </c>
    </row>
    <row r="26" spans="1:7" ht="47.25" thickBot="1">
      <c r="A26" s="79" t="s">
        <v>140</v>
      </c>
      <c r="B26" s="45" t="s">
        <v>166</v>
      </c>
      <c r="C26" s="77"/>
      <c r="D26" s="78">
        <f>D27</f>
        <v>478738.68</v>
      </c>
      <c r="G26" s="8"/>
    </row>
    <row r="27" spans="1:4" ht="31.5" thickBot="1">
      <c r="A27" s="48" t="s">
        <v>20</v>
      </c>
      <c r="B27" s="80"/>
      <c r="C27" s="77">
        <v>200</v>
      </c>
      <c r="D27" s="78">
        <v>478738.68</v>
      </c>
    </row>
    <row r="28" spans="1:4" ht="31.5" thickBot="1">
      <c r="A28" s="44" t="s">
        <v>162</v>
      </c>
      <c r="B28" s="81" t="s">
        <v>167</v>
      </c>
      <c r="C28" s="77"/>
      <c r="D28" s="78">
        <f>D30</f>
        <v>4229305.92</v>
      </c>
    </row>
    <row r="29" spans="1:4" ht="31.5" thickBot="1">
      <c r="A29" s="79" t="s">
        <v>141</v>
      </c>
      <c r="B29" s="45" t="s">
        <v>168</v>
      </c>
      <c r="C29" s="77"/>
      <c r="D29" s="78">
        <f>D30</f>
        <v>4229305.92</v>
      </c>
    </row>
    <row r="30" spans="1:4" ht="30.75">
      <c r="A30" s="48" t="s">
        <v>20</v>
      </c>
      <c r="B30" s="80"/>
      <c r="C30" s="77">
        <v>200</v>
      </c>
      <c r="D30" s="78">
        <v>4229305.92</v>
      </c>
    </row>
    <row r="31" spans="1:5" ht="78.75" customHeight="1">
      <c r="A31" s="145" t="s">
        <v>100</v>
      </c>
      <c r="B31" s="147" t="s">
        <v>13</v>
      </c>
      <c r="C31" s="147"/>
      <c r="D31" s="149">
        <f>SUM(D33+D40)</f>
        <v>255000</v>
      </c>
      <c r="E31" s="10"/>
    </row>
    <row r="32" spans="1:4" ht="15" customHeight="1" thickBot="1">
      <c r="A32" s="146"/>
      <c r="B32" s="148"/>
      <c r="C32" s="148"/>
      <c r="D32" s="150"/>
    </row>
    <row r="33" spans="1:4" ht="78" thickBot="1">
      <c r="A33" s="35" t="s">
        <v>14</v>
      </c>
      <c r="B33" s="6" t="s">
        <v>15</v>
      </c>
      <c r="C33" s="7"/>
      <c r="D33" s="9">
        <f>SUM(D34+D37)</f>
        <v>190662.07</v>
      </c>
    </row>
    <row r="34" spans="1:4" ht="47.25" thickBot="1">
      <c r="A34" s="19" t="s">
        <v>16</v>
      </c>
      <c r="B34" s="7" t="s">
        <v>17</v>
      </c>
      <c r="C34" s="7"/>
      <c r="D34" s="15">
        <f>SUM(D35)</f>
        <v>39629</v>
      </c>
    </row>
    <row r="35" spans="1:4" ht="63" thickBot="1">
      <c r="A35" s="19" t="s">
        <v>18</v>
      </c>
      <c r="B35" s="17" t="s">
        <v>19</v>
      </c>
      <c r="C35" s="17"/>
      <c r="D35" s="15">
        <v>39629</v>
      </c>
    </row>
    <row r="36" spans="1:4" ht="31.5" thickBot="1">
      <c r="A36" s="20" t="s">
        <v>20</v>
      </c>
      <c r="B36" s="14" t="s">
        <v>21</v>
      </c>
      <c r="C36" s="14">
        <v>200</v>
      </c>
      <c r="D36" s="9">
        <v>39629</v>
      </c>
    </row>
    <row r="37" spans="1:4" ht="78" thickBot="1">
      <c r="A37" s="19" t="s">
        <v>22</v>
      </c>
      <c r="B37" s="17" t="s">
        <v>23</v>
      </c>
      <c r="C37" s="14"/>
      <c r="D37" s="9">
        <f>SUM(D38)</f>
        <v>151033.07</v>
      </c>
    </row>
    <row r="38" spans="1:4" ht="63" thickBot="1">
      <c r="A38" s="19" t="s">
        <v>18</v>
      </c>
      <c r="B38" s="17" t="s">
        <v>24</v>
      </c>
      <c r="C38" s="14"/>
      <c r="D38" s="9">
        <f>D39</f>
        <v>151033.07</v>
      </c>
    </row>
    <row r="39" spans="1:4" ht="31.5" thickBot="1">
      <c r="A39" s="20" t="s">
        <v>20</v>
      </c>
      <c r="B39" s="17"/>
      <c r="C39" s="14">
        <v>200</v>
      </c>
      <c r="D39" s="9">
        <v>151033.07</v>
      </c>
    </row>
    <row r="40" spans="1:4" ht="31.5" thickBot="1">
      <c r="A40" s="19" t="s">
        <v>25</v>
      </c>
      <c r="B40" s="17" t="s">
        <v>26</v>
      </c>
      <c r="C40" s="14"/>
      <c r="D40" s="9">
        <f>SUM(D41)</f>
        <v>64337.93</v>
      </c>
    </row>
    <row r="41" spans="1:4" ht="47.25" thickBot="1">
      <c r="A41" s="19" t="s">
        <v>27</v>
      </c>
      <c r="B41" s="17" t="s">
        <v>28</v>
      </c>
      <c r="C41" s="14"/>
      <c r="D41" s="9">
        <f>SUM(D42)</f>
        <v>64337.93</v>
      </c>
    </row>
    <row r="42" spans="1:4" ht="31.5" thickBot="1">
      <c r="A42" s="16" t="s">
        <v>29</v>
      </c>
      <c r="B42" s="17" t="s">
        <v>30</v>
      </c>
      <c r="C42" s="14"/>
      <c r="D42" s="9">
        <f>SUM(D43)</f>
        <v>64337.93</v>
      </c>
    </row>
    <row r="43" spans="1:4" ht="31.5" thickBot="1">
      <c r="A43" s="20" t="s">
        <v>20</v>
      </c>
      <c r="B43" s="18"/>
      <c r="C43" s="14">
        <v>200</v>
      </c>
      <c r="D43" s="9">
        <v>64337.93</v>
      </c>
    </row>
    <row r="44" spans="1:4" ht="47.25" thickBot="1">
      <c r="A44" s="83" t="s">
        <v>169</v>
      </c>
      <c r="B44" s="84" t="s">
        <v>172</v>
      </c>
      <c r="C44" s="14"/>
      <c r="D44" s="85">
        <f>D45</f>
        <v>40000</v>
      </c>
    </row>
    <row r="45" spans="1:4" ht="47.25" thickBot="1">
      <c r="A45" s="86" t="s">
        <v>170</v>
      </c>
      <c r="B45" s="87" t="s">
        <v>173</v>
      </c>
      <c r="C45" s="14"/>
      <c r="D45" s="85">
        <f>D46</f>
        <v>40000</v>
      </c>
    </row>
    <row r="46" spans="1:4" ht="31.5" thickBot="1">
      <c r="A46" s="47" t="s">
        <v>171</v>
      </c>
      <c r="B46" s="88" t="s">
        <v>174</v>
      </c>
      <c r="C46" s="14"/>
      <c r="D46" s="9">
        <f>D47</f>
        <v>40000</v>
      </c>
    </row>
    <row r="47" spans="1:4" ht="15.75" thickBot="1">
      <c r="A47" s="47" t="s">
        <v>34</v>
      </c>
      <c r="B47" s="88" t="s">
        <v>175</v>
      </c>
      <c r="C47" s="14"/>
      <c r="D47" s="9">
        <f>D48</f>
        <v>40000</v>
      </c>
    </row>
    <row r="48" spans="1:4" ht="31.5" thickBot="1">
      <c r="A48" s="20" t="s">
        <v>20</v>
      </c>
      <c r="B48" s="14"/>
      <c r="C48" s="14">
        <v>200</v>
      </c>
      <c r="D48" s="9">
        <v>40000</v>
      </c>
    </row>
    <row r="49" spans="1:5" ht="47.25" thickBot="1">
      <c r="A49" s="21" t="s">
        <v>35</v>
      </c>
      <c r="B49" s="11" t="s">
        <v>36</v>
      </c>
      <c r="C49" s="14"/>
      <c r="D49" s="13">
        <f>SUM(D50+D74+D78)</f>
        <v>8640714.54</v>
      </c>
      <c r="E49" s="10"/>
    </row>
    <row r="50" spans="1:4" ht="47.25" thickBot="1">
      <c r="A50" s="35" t="s">
        <v>37</v>
      </c>
      <c r="B50" s="11" t="s">
        <v>38</v>
      </c>
      <c r="C50" s="14"/>
      <c r="D50" s="15">
        <f>SUM(D51+D55+D58+D60+D62+D64+D67)</f>
        <v>8328714.54</v>
      </c>
    </row>
    <row r="51" spans="1:4" ht="15.75" thickBot="1">
      <c r="A51" s="19" t="s">
        <v>39</v>
      </c>
      <c r="B51" s="17" t="s">
        <v>40</v>
      </c>
      <c r="C51" s="14"/>
      <c r="D51" s="15">
        <f>SUM(D52)+D54</f>
        <v>3430247.39</v>
      </c>
    </row>
    <row r="52" spans="1:4" ht="47.25" thickBot="1">
      <c r="A52" s="19" t="s">
        <v>102</v>
      </c>
      <c r="B52" s="17" t="s">
        <v>41</v>
      </c>
      <c r="C52" s="17"/>
      <c r="D52" s="15">
        <f>SUM(D53)</f>
        <v>3430247.39</v>
      </c>
    </row>
    <row r="53" spans="1:6" ht="31.5" thickBot="1">
      <c r="A53" s="20" t="s">
        <v>20</v>
      </c>
      <c r="B53" s="7" t="s">
        <v>21</v>
      </c>
      <c r="C53" s="14">
        <v>200</v>
      </c>
      <c r="D53" s="9">
        <v>3430247.39</v>
      </c>
      <c r="E53" s="36"/>
      <c r="F53" s="37"/>
    </row>
    <row r="54" spans="1:4" ht="15.75" thickBot="1">
      <c r="A54" s="20" t="s">
        <v>48</v>
      </c>
      <c r="B54" s="7"/>
      <c r="C54" s="14">
        <v>800</v>
      </c>
      <c r="D54" s="9">
        <v>0</v>
      </c>
    </row>
    <row r="55" spans="1:4" ht="15.75" thickBot="1">
      <c r="A55" s="19" t="s">
        <v>42</v>
      </c>
      <c r="B55" s="17" t="s">
        <v>43</v>
      </c>
      <c r="C55" s="18"/>
      <c r="D55" s="15">
        <f>SUM(D56)</f>
        <v>1311783.15</v>
      </c>
    </row>
    <row r="56" spans="1:4" ht="47.25" thickBot="1">
      <c r="A56" s="19" t="s">
        <v>103</v>
      </c>
      <c r="B56" s="17" t="s">
        <v>44</v>
      </c>
      <c r="C56" s="18"/>
      <c r="D56" s="15">
        <f>SUM(D57)</f>
        <v>1311783.15</v>
      </c>
    </row>
    <row r="57" spans="1:4" ht="31.5" thickBot="1">
      <c r="A57" s="20" t="s">
        <v>20</v>
      </c>
      <c r="B57" s="14"/>
      <c r="C57" s="14">
        <v>200</v>
      </c>
      <c r="D57" s="9">
        <v>1311783.15</v>
      </c>
    </row>
    <row r="58" spans="1:4" ht="62.25" customHeight="1" thickBot="1">
      <c r="A58" s="19" t="s">
        <v>200</v>
      </c>
      <c r="B58" s="17" t="s">
        <v>199</v>
      </c>
      <c r="C58" s="14"/>
      <c r="D58" s="15">
        <f>SUM(D59)</f>
        <v>77484</v>
      </c>
    </row>
    <row r="59" spans="1:4" ht="15.75" thickBot="1">
      <c r="A59" s="20"/>
      <c r="B59" s="14"/>
      <c r="C59" s="14">
        <v>200</v>
      </c>
      <c r="D59" s="9">
        <v>77484</v>
      </c>
    </row>
    <row r="60" spans="1:4" ht="47.25" thickBot="1">
      <c r="A60" s="19" t="s">
        <v>197</v>
      </c>
      <c r="B60" s="17" t="s">
        <v>198</v>
      </c>
      <c r="C60" s="14"/>
      <c r="D60" s="9">
        <f>SUM(D61)</f>
        <v>522500</v>
      </c>
    </row>
    <row r="61" spans="1:4" ht="31.5" thickBot="1">
      <c r="A61" s="20" t="s">
        <v>20</v>
      </c>
      <c r="B61" s="14"/>
      <c r="C61" s="14">
        <v>200</v>
      </c>
      <c r="D61" s="9">
        <v>522500</v>
      </c>
    </row>
    <row r="62" spans="1:4" ht="63" thickBot="1">
      <c r="A62" s="19" t="s">
        <v>201</v>
      </c>
      <c r="B62" s="17" t="s">
        <v>202</v>
      </c>
      <c r="C62" s="14"/>
      <c r="D62" s="9">
        <f>SUM(D63)</f>
        <v>2500000</v>
      </c>
    </row>
    <row r="63" spans="1:4" ht="31.5" thickBot="1">
      <c r="A63" s="20" t="s">
        <v>20</v>
      </c>
      <c r="B63" s="14"/>
      <c r="C63" s="14">
        <v>200</v>
      </c>
      <c r="D63" s="9">
        <v>2500000</v>
      </c>
    </row>
    <row r="64" spans="1:4" ht="31.5" thickBot="1">
      <c r="A64" s="19" t="s">
        <v>45</v>
      </c>
      <c r="B64" s="17" t="s">
        <v>46</v>
      </c>
      <c r="C64" s="18"/>
      <c r="D64" s="15">
        <f>SUM(D65)</f>
        <v>76700</v>
      </c>
    </row>
    <row r="65" spans="1:4" ht="47.25" thickBot="1">
      <c r="A65" s="19" t="s">
        <v>104</v>
      </c>
      <c r="B65" s="17" t="s">
        <v>47</v>
      </c>
      <c r="C65" s="18"/>
      <c r="D65" s="15">
        <f>SUM(D66)</f>
        <v>76700</v>
      </c>
    </row>
    <row r="66" spans="1:4" ht="31.5" thickBot="1">
      <c r="A66" s="20" t="s">
        <v>20</v>
      </c>
      <c r="B66" s="14"/>
      <c r="C66" s="14">
        <v>200</v>
      </c>
      <c r="D66" s="9">
        <v>76700</v>
      </c>
    </row>
    <row r="67" spans="1:4" ht="31.5" thickBot="1">
      <c r="A67" s="19" t="s">
        <v>145</v>
      </c>
      <c r="B67" s="22" t="s">
        <v>144</v>
      </c>
      <c r="C67" s="14"/>
      <c r="D67" s="9">
        <f>SUM(D68+D70+D72)</f>
        <v>410000</v>
      </c>
    </row>
    <row r="68" spans="1:4" ht="47.25" thickBot="1">
      <c r="A68" s="19" t="s">
        <v>142</v>
      </c>
      <c r="B68" s="23" t="s">
        <v>146</v>
      </c>
      <c r="C68" s="14"/>
      <c r="D68" s="9">
        <f>D69</f>
        <v>0</v>
      </c>
    </row>
    <row r="69" spans="1:4" ht="41.25" customHeight="1" thickBot="1">
      <c r="A69" s="20" t="s">
        <v>20</v>
      </c>
      <c r="B69" s="23"/>
      <c r="C69" s="14">
        <v>200</v>
      </c>
      <c r="D69" s="9"/>
    </row>
    <row r="70" spans="1:4" ht="41.25" customHeight="1" thickBot="1">
      <c r="A70" s="89" t="s">
        <v>185</v>
      </c>
      <c r="B70" s="27" t="s">
        <v>186</v>
      </c>
      <c r="C70" s="14"/>
      <c r="D70" s="9">
        <f>D71</f>
        <v>389500</v>
      </c>
    </row>
    <row r="71" spans="1:4" ht="41.25" customHeight="1" thickBot="1">
      <c r="A71" s="90" t="s">
        <v>20</v>
      </c>
      <c r="B71" s="91"/>
      <c r="C71" s="14">
        <v>200</v>
      </c>
      <c r="D71" s="9">
        <v>389500</v>
      </c>
    </row>
    <row r="72" spans="1:4" ht="41.25" customHeight="1" thickBot="1">
      <c r="A72" s="92" t="s">
        <v>185</v>
      </c>
      <c r="B72" s="27" t="s">
        <v>187</v>
      </c>
      <c r="C72" s="14"/>
      <c r="D72" s="31">
        <f>D73</f>
        <v>20500</v>
      </c>
    </row>
    <row r="73" spans="1:4" ht="41.25" customHeight="1" thickBot="1">
      <c r="A73" s="93" t="s">
        <v>20</v>
      </c>
      <c r="B73" s="94"/>
      <c r="C73" s="14">
        <v>200</v>
      </c>
      <c r="D73" s="31">
        <v>20500</v>
      </c>
    </row>
    <row r="74" spans="1:4" ht="15.75" thickBot="1">
      <c r="A74" s="35" t="s">
        <v>49</v>
      </c>
      <c r="B74" s="11" t="s">
        <v>127</v>
      </c>
      <c r="C74" s="18"/>
      <c r="D74" s="13">
        <f>D75</f>
        <v>312000</v>
      </c>
    </row>
    <row r="75" spans="1:4" ht="31.5" thickBot="1">
      <c r="A75" s="19" t="s">
        <v>128</v>
      </c>
      <c r="B75" s="17" t="s">
        <v>126</v>
      </c>
      <c r="C75" s="18"/>
      <c r="D75" s="15">
        <f>SUM(D76)</f>
        <v>312000</v>
      </c>
    </row>
    <row r="76" spans="1:6" ht="47.25" thickBot="1">
      <c r="A76" s="19" t="s">
        <v>129</v>
      </c>
      <c r="B76" s="17" t="s">
        <v>125</v>
      </c>
      <c r="C76" s="14"/>
      <c r="D76" s="15">
        <f>SUM(D77)</f>
        <v>312000</v>
      </c>
      <c r="E76" s="36"/>
      <c r="F76" s="37"/>
    </row>
    <row r="77" spans="1:4" ht="15.75" thickBot="1">
      <c r="A77" s="20" t="s">
        <v>48</v>
      </c>
      <c r="B77" s="7"/>
      <c r="C77" s="14">
        <v>800</v>
      </c>
      <c r="D77" s="15">
        <v>312000</v>
      </c>
    </row>
    <row r="78" spans="1:4" ht="48" customHeight="1" thickBot="1">
      <c r="A78" s="35" t="s">
        <v>148</v>
      </c>
      <c r="B78" s="24" t="s">
        <v>147</v>
      </c>
      <c r="C78" s="14"/>
      <c r="D78" s="32">
        <f>SUM(D79:D80)</f>
        <v>0</v>
      </c>
    </row>
    <row r="79" spans="1:4" ht="48" customHeight="1" thickBot="1">
      <c r="A79" s="19" t="s">
        <v>150</v>
      </c>
      <c r="B79" s="25" t="s">
        <v>149</v>
      </c>
      <c r="C79" s="14"/>
      <c r="D79" s="32">
        <f>D80</f>
        <v>0</v>
      </c>
    </row>
    <row r="80" spans="1:4" ht="38.25" customHeight="1" thickBot="1">
      <c r="A80" s="26" t="s">
        <v>143</v>
      </c>
      <c r="B80" s="27" t="s">
        <v>151</v>
      </c>
      <c r="C80" s="14"/>
      <c r="D80" s="32">
        <f>D81</f>
        <v>0</v>
      </c>
    </row>
    <row r="81" spans="1:4" ht="42.75" customHeight="1" thickBot="1">
      <c r="A81" s="28" t="s">
        <v>20</v>
      </c>
      <c r="B81" s="29"/>
      <c r="C81" s="30">
        <v>200</v>
      </c>
      <c r="D81" s="33">
        <v>0</v>
      </c>
    </row>
    <row r="82" spans="1:4" ht="42.75" customHeight="1" thickBot="1">
      <c r="A82" s="95" t="s">
        <v>176</v>
      </c>
      <c r="B82" s="84" t="s">
        <v>179</v>
      </c>
      <c r="C82" s="96"/>
      <c r="D82" s="97">
        <f>SUM(D83)</f>
        <v>37348</v>
      </c>
    </row>
    <row r="83" spans="1:4" ht="42.75" customHeight="1" thickBot="1">
      <c r="A83" s="98" t="s">
        <v>177</v>
      </c>
      <c r="B83" s="87" t="s">
        <v>180</v>
      </c>
      <c r="C83" s="96"/>
      <c r="D83" s="97">
        <f>D84</f>
        <v>37348</v>
      </c>
    </row>
    <row r="84" spans="1:4" ht="42.75" customHeight="1" thickBot="1">
      <c r="A84" s="99" t="s">
        <v>178</v>
      </c>
      <c r="B84" s="88" t="s">
        <v>181</v>
      </c>
      <c r="C84" s="96"/>
      <c r="D84" s="100">
        <f>D85+D87</f>
        <v>37348</v>
      </c>
    </row>
    <row r="85" spans="1:4" ht="77.25" customHeight="1" thickBot="1">
      <c r="A85" s="101" t="s">
        <v>188</v>
      </c>
      <c r="B85" s="102" t="s">
        <v>182</v>
      </c>
      <c r="C85" s="96"/>
      <c r="D85" s="100">
        <f>D86</f>
        <v>1868</v>
      </c>
    </row>
    <row r="86" spans="1:4" ht="33" customHeight="1" thickBot="1">
      <c r="A86" s="103" t="s">
        <v>20</v>
      </c>
      <c r="B86" s="104"/>
      <c r="C86" s="96">
        <v>200</v>
      </c>
      <c r="D86" s="100">
        <v>1868</v>
      </c>
    </row>
    <row r="87" spans="1:4" ht="81" customHeight="1" thickBot="1">
      <c r="A87" s="105" t="s">
        <v>189</v>
      </c>
      <c r="B87" s="106" t="s">
        <v>183</v>
      </c>
      <c r="C87" s="96"/>
      <c r="D87" s="100">
        <f>D88</f>
        <v>35480</v>
      </c>
    </row>
    <row r="88" spans="1:4" ht="32.25" customHeight="1" thickBot="1">
      <c r="A88" s="107" t="s">
        <v>20</v>
      </c>
      <c r="B88" s="27"/>
      <c r="C88" s="96">
        <v>200</v>
      </c>
      <c r="D88" s="100">
        <v>35480</v>
      </c>
    </row>
    <row r="89" spans="1:15" s="34" customFormat="1" ht="47.25" thickBot="1">
      <c r="A89" s="21" t="s">
        <v>50</v>
      </c>
      <c r="B89" s="11" t="s">
        <v>51</v>
      </c>
      <c r="C89" s="12"/>
      <c r="D89" s="13">
        <f>SUM(D90+D109+D114)</f>
        <v>8000287.43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4" ht="78" thickBot="1">
      <c r="A90" s="35" t="s">
        <v>105</v>
      </c>
      <c r="B90" s="11" t="s">
        <v>52</v>
      </c>
      <c r="C90" s="14"/>
      <c r="D90" s="13">
        <f>SUM(D91)</f>
        <v>7650287.43</v>
      </c>
    </row>
    <row r="91" spans="1:4" ht="93.75" thickBot="1">
      <c r="A91" s="16" t="s">
        <v>53</v>
      </c>
      <c r="B91" s="17" t="s">
        <v>54</v>
      </c>
      <c r="C91" s="18"/>
      <c r="D91" s="15">
        <f>SUM(D92+D95+D97+D99+D101+D105)</f>
        <v>7650287.43</v>
      </c>
    </row>
    <row r="92" spans="1:4" ht="78" thickBot="1">
      <c r="A92" s="19" t="s">
        <v>106</v>
      </c>
      <c r="B92" s="17" t="s">
        <v>55</v>
      </c>
      <c r="C92" s="18"/>
      <c r="D92" s="15">
        <f>D93+D94</f>
        <v>1904137.82</v>
      </c>
    </row>
    <row r="93" spans="1:4" ht="31.5" thickBot="1">
      <c r="A93" s="20" t="s">
        <v>20</v>
      </c>
      <c r="B93" s="17"/>
      <c r="C93" s="14">
        <v>200</v>
      </c>
      <c r="D93" s="9">
        <v>1904137.82</v>
      </c>
    </row>
    <row r="94" spans="1:4" ht="15.75" thickBot="1">
      <c r="A94" s="20" t="s">
        <v>48</v>
      </c>
      <c r="B94" s="17"/>
      <c r="C94" s="14">
        <v>800</v>
      </c>
      <c r="D94" s="31">
        <v>0</v>
      </c>
    </row>
    <row r="95" spans="1:4" ht="31.5" thickBot="1">
      <c r="A95" s="19" t="s">
        <v>56</v>
      </c>
      <c r="B95" s="17" t="s">
        <v>57</v>
      </c>
      <c r="C95" s="18"/>
      <c r="D95" s="15">
        <f>SUM(D96)</f>
        <v>1031405</v>
      </c>
    </row>
    <row r="96" spans="1:4" ht="31.5" thickBot="1">
      <c r="A96" s="20" t="s">
        <v>56</v>
      </c>
      <c r="B96" s="17"/>
      <c r="C96" s="14">
        <v>200</v>
      </c>
      <c r="D96" s="9">
        <v>1031405</v>
      </c>
    </row>
    <row r="97" spans="1:4" ht="42" customHeight="1" thickBot="1">
      <c r="A97" s="20" t="s">
        <v>131</v>
      </c>
      <c r="B97" s="17" t="s">
        <v>130</v>
      </c>
      <c r="C97" s="14"/>
      <c r="D97" s="9">
        <f>SUM(D98)</f>
        <v>148963.11</v>
      </c>
    </row>
    <row r="98" spans="1:4" ht="31.5" thickBot="1">
      <c r="A98" s="20" t="s">
        <v>20</v>
      </c>
      <c r="B98" s="17"/>
      <c r="C98" s="14">
        <v>200</v>
      </c>
      <c r="D98" s="9">
        <v>148963.11</v>
      </c>
    </row>
    <row r="99" spans="1:4" ht="31.5" thickBot="1">
      <c r="A99" s="19" t="s">
        <v>58</v>
      </c>
      <c r="B99" s="17" t="s">
        <v>59</v>
      </c>
      <c r="C99" s="18"/>
      <c r="D99" s="15">
        <f>SUM(D100)</f>
        <v>2830299</v>
      </c>
    </row>
    <row r="100" spans="1:4" ht="31.5" thickBot="1">
      <c r="A100" s="20" t="s">
        <v>20</v>
      </c>
      <c r="B100" s="7"/>
      <c r="C100" s="14">
        <v>200</v>
      </c>
      <c r="D100" s="9">
        <v>2830299</v>
      </c>
    </row>
    <row r="101" spans="1:4" ht="15" customHeight="1">
      <c r="A101" s="133" t="s">
        <v>203</v>
      </c>
      <c r="B101" s="135" t="s">
        <v>204</v>
      </c>
      <c r="C101" s="137"/>
      <c r="D101" s="139">
        <f>SUM(D103)</f>
        <v>86832.5</v>
      </c>
    </row>
    <row r="102" spans="1:4" ht="15" customHeight="1" thickBot="1">
      <c r="A102" s="134"/>
      <c r="B102" s="136"/>
      <c r="C102" s="138"/>
      <c r="D102" s="140"/>
    </row>
    <row r="103" spans="1:4" ht="15" customHeight="1">
      <c r="A103" s="127" t="s">
        <v>20</v>
      </c>
      <c r="B103" s="129"/>
      <c r="C103" s="129">
        <v>200</v>
      </c>
      <c r="D103" s="131">
        <v>86832.5</v>
      </c>
    </row>
    <row r="104" spans="1:4" ht="15.75" customHeight="1" thickBot="1">
      <c r="A104" s="128"/>
      <c r="B104" s="130"/>
      <c r="C104" s="130"/>
      <c r="D104" s="132"/>
    </row>
    <row r="105" spans="1:4" ht="15" customHeight="1">
      <c r="A105" s="133" t="s">
        <v>191</v>
      </c>
      <c r="B105" s="135" t="s">
        <v>192</v>
      </c>
      <c r="C105" s="137"/>
      <c r="D105" s="139">
        <f>SUM(D107)</f>
        <v>1648650</v>
      </c>
    </row>
    <row r="106" spans="1:4" ht="49.5" customHeight="1" thickBot="1">
      <c r="A106" s="134"/>
      <c r="B106" s="142"/>
      <c r="C106" s="130"/>
      <c r="D106" s="132"/>
    </row>
    <row r="107" spans="1:4" ht="15" customHeight="1">
      <c r="A107" s="141" t="s">
        <v>20</v>
      </c>
      <c r="B107" s="137"/>
      <c r="C107" s="137">
        <v>200</v>
      </c>
      <c r="D107" s="139">
        <v>1648650</v>
      </c>
    </row>
    <row r="108" spans="1:4" ht="15.75" customHeight="1" thickBot="1">
      <c r="A108" s="128"/>
      <c r="B108" s="130"/>
      <c r="C108" s="130"/>
      <c r="D108" s="132"/>
    </row>
    <row r="109" spans="1:4" ht="15.75" customHeight="1">
      <c r="A109" s="151" t="s">
        <v>108</v>
      </c>
      <c r="B109" s="155" t="s">
        <v>60</v>
      </c>
      <c r="C109" s="156"/>
      <c r="D109" s="158">
        <f>D113</f>
        <v>150000</v>
      </c>
    </row>
    <row r="110" spans="1:4" ht="30" customHeight="1" thickBot="1">
      <c r="A110" s="152"/>
      <c r="B110" s="148"/>
      <c r="C110" s="157"/>
      <c r="D110" s="150"/>
    </row>
    <row r="111" spans="1:4" ht="15.75" thickBot="1">
      <c r="A111" s="19" t="s">
        <v>61</v>
      </c>
      <c r="B111" s="17" t="s">
        <v>62</v>
      </c>
      <c r="C111" s="18"/>
      <c r="D111" s="15">
        <f>SUM(D112)</f>
        <v>150000</v>
      </c>
    </row>
    <row r="112" spans="1:4" ht="47.25" thickBot="1">
      <c r="A112" s="16" t="s">
        <v>101</v>
      </c>
      <c r="B112" s="17" t="s">
        <v>63</v>
      </c>
      <c r="C112" s="18"/>
      <c r="D112" s="15">
        <f>SUM(D113)</f>
        <v>150000</v>
      </c>
    </row>
    <row r="113" spans="1:4" ht="31.5" thickBot="1">
      <c r="A113" s="20" t="s">
        <v>20</v>
      </c>
      <c r="B113" s="17"/>
      <c r="C113" s="18">
        <v>200</v>
      </c>
      <c r="D113" s="15">
        <v>150000</v>
      </c>
    </row>
    <row r="114" spans="1:5" ht="81" thickBot="1">
      <c r="A114" s="108" t="s">
        <v>119</v>
      </c>
      <c r="B114" s="11" t="s">
        <v>120</v>
      </c>
      <c r="C114" s="18"/>
      <c r="D114" s="109">
        <f>D117</f>
        <v>200000</v>
      </c>
      <c r="E114" s="5"/>
    </row>
    <row r="115" spans="1:4" ht="47.25" thickBot="1">
      <c r="A115" s="110" t="s">
        <v>121</v>
      </c>
      <c r="B115" s="17" t="s">
        <v>122</v>
      </c>
      <c r="C115" s="18"/>
      <c r="D115" s="15">
        <f>D117</f>
        <v>200000</v>
      </c>
    </row>
    <row r="116" spans="1:4" ht="78" thickBot="1">
      <c r="A116" s="111" t="s">
        <v>118</v>
      </c>
      <c r="B116" s="17" t="s">
        <v>123</v>
      </c>
      <c r="C116" s="18"/>
      <c r="D116" s="15">
        <f>D117</f>
        <v>200000</v>
      </c>
    </row>
    <row r="117" spans="1:5" ht="31.5" thickBot="1">
      <c r="A117" s="20" t="s">
        <v>20</v>
      </c>
      <c r="B117" s="7"/>
      <c r="C117" s="112">
        <v>200</v>
      </c>
      <c r="D117" s="113">
        <v>200000</v>
      </c>
      <c r="E117" s="5"/>
    </row>
    <row r="118" spans="1:5" ht="63" thickBot="1">
      <c r="A118" s="35" t="s">
        <v>64</v>
      </c>
      <c r="B118" s="11" t="s">
        <v>65</v>
      </c>
      <c r="C118" s="12"/>
      <c r="D118" s="13">
        <f>D119+D128</f>
        <v>525558.96</v>
      </c>
      <c r="E118" s="10"/>
    </row>
    <row r="119" spans="1:4" ht="47.25" thickBot="1">
      <c r="A119" s="35" t="s">
        <v>66</v>
      </c>
      <c r="B119" s="11" t="s">
        <v>67</v>
      </c>
      <c r="C119" s="12"/>
      <c r="D119" s="15">
        <f>D120+D123</f>
        <v>208340</v>
      </c>
    </row>
    <row r="120" spans="1:4" s="10" customFormat="1" ht="31.5" thickBot="1">
      <c r="A120" s="19" t="s">
        <v>68</v>
      </c>
      <c r="B120" s="17" t="s">
        <v>69</v>
      </c>
      <c r="C120" s="12"/>
      <c r="D120" s="15">
        <f>SUM(D121)</f>
        <v>30000</v>
      </c>
    </row>
    <row r="121" spans="1:4" s="10" customFormat="1" ht="31.5" thickBot="1">
      <c r="A121" s="19" t="s">
        <v>70</v>
      </c>
      <c r="B121" s="17" t="s">
        <v>71</v>
      </c>
      <c r="C121" s="12"/>
      <c r="D121" s="15">
        <f>SUM(D122)</f>
        <v>30000</v>
      </c>
    </row>
    <row r="122" spans="1:4" s="10" customFormat="1" ht="15.75" thickBot="1">
      <c r="A122" s="20" t="s">
        <v>48</v>
      </c>
      <c r="B122" s="17"/>
      <c r="C122" s="14">
        <v>800</v>
      </c>
      <c r="D122" s="9">
        <v>30000</v>
      </c>
    </row>
    <row r="123" spans="1:4" s="10" customFormat="1" ht="63" thickBot="1">
      <c r="A123" s="19" t="s">
        <v>72</v>
      </c>
      <c r="B123" s="17" t="s">
        <v>73</v>
      </c>
      <c r="C123" s="12"/>
      <c r="D123" s="15">
        <f>SUM(D124+D126)</f>
        <v>178340</v>
      </c>
    </row>
    <row r="124" spans="1:4" s="10" customFormat="1" ht="31.5" thickBot="1">
      <c r="A124" s="16" t="s">
        <v>74</v>
      </c>
      <c r="B124" s="17" t="s">
        <v>75</v>
      </c>
      <c r="C124" s="17"/>
      <c r="D124" s="15">
        <f>SUM(D125)</f>
        <v>98340</v>
      </c>
    </row>
    <row r="125" spans="1:4" s="10" customFormat="1" ht="31.5" thickBot="1">
      <c r="A125" s="20" t="s">
        <v>20</v>
      </c>
      <c r="B125" s="7"/>
      <c r="C125" s="7">
        <v>200</v>
      </c>
      <c r="D125" s="9">
        <v>98340</v>
      </c>
    </row>
    <row r="126" spans="1:4" s="10" customFormat="1" ht="31.5" thickBot="1">
      <c r="A126" s="19" t="s">
        <v>76</v>
      </c>
      <c r="B126" s="17" t="s">
        <v>77</v>
      </c>
      <c r="C126" s="17"/>
      <c r="D126" s="15">
        <f>SUM(D127)</f>
        <v>80000</v>
      </c>
    </row>
    <row r="127" spans="1:4" s="10" customFormat="1" ht="31.5" thickBot="1">
      <c r="A127" s="20" t="s">
        <v>20</v>
      </c>
      <c r="B127" s="7"/>
      <c r="C127" s="7">
        <v>200</v>
      </c>
      <c r="D127" s="9">
        <v>80000</v>
      </c>
    </row>
    <row r="128" spans="1:4" s="10" customFormat="1" ht="47.25" thickBot="1">
      <c r="A128" s="35" t="s">
        <v>107</v>
      </c>
      <c r="B128" s="17" t="s">
        <v>80</v>
      </c>
      <c r="C128" s="17"/>
      <c r="D128" s="15">
        <f>SUM(D130+D133+D135)</f>
        <v>317218.96</v>
      </c>
    </row>
    <row r="129" spans="1:4" s="10" customFormat="1" ht="31.5" thickBot="1">
      <c r="A129" s="19" t="s">
        <v>81</v>
      </c>
      <c r="B129" s="17" t="s">
        <v>82</v>
      </c>
      <c r="C129" s="17"/>
      <c r="D129" s="15">
        <f>D130+D135+D133</f>
        <v>317218.96</v>
      </c>
    </row>
    <row r="130" spans="1:4" s="10" customFormat="1" ht="47.25" thickBot="1">
      <c r="A130" s="16" t="s">
        <v>32</v>
      </c>
      <c r="B130" s="17" t="s">
        <v>83</v>
      </c>
      <c r="C130" s="17"/>
      <c r="D130" s="15">
        <f>SUM(D131:D132)</f>
        <v>127218.96</v>
      </c>
    </row>
    <row r="131" spans="1:4" s="10" customFormat="1" ht="31.5" thickBot="1">
      <c r="A131" s="20" t="s">
        <v>20</v>
      </c>
      <c r="B131" s="17"/>
      <c r="C131" s="7">
        <v>200</v>
      </c>
      <c r="D131" s="9">
        <v>10000</v>
      </c>
    </row>
    <row r="132" spans="1:4" s="10" customFormat="1" ht="15.75" thickBot="1">
      <c r="A132" s="20" t="s">
        <v>48</v>
      </c>
      <c r="B132" s="7"/>
      <c r="C132" s="7">
        <v>800</v>
      </c>
      <c r="D132" s="9">
        <v>117218.96</v>
      </c>
    </row>
    <row r="133" spans="1:4" s="10" customFormat="1" ht="31.5" thickBot="1">
      <c r="A133" s="20" t="s">
        <v>133</v>
      </c>
      <c r="B133" s="7" t="s">
        <v>132</v>
      </c>
      <c r="C133" s="7"/>
      <c r="D133" s="9">
        <f>SUM(D134)</f>
        <v>180000</v>
      </c>
    </row>
    <row r="134" spans="1:4" s="10" customFormat="1" ht="31.5" thickBot="1">
      <c r="A134" s="20" t="s">
        <v>20</v>
      </c>
      <c r="B134" s="7"/>
      <c r="C134" s="7">
        <v>200</v>
      </c>
      <c r="D134" s="9">
        <v>180000</v>
      </c>
    </row>
    <row r="135" spans="1:4" s="10" customFormat="1" ht="47.25" thickBot="1">
      <c r="A135" s="16" t="s">
        <v>84</v>
      </c>
      <c r="B135" s="17" t="s">
        <v>85</v>
      </c>
      <c r="C135" s="14"/>
      <c r="D135" s="15">
        <f>SUM(D136)</f>
        <v>10000</v>
      </c>
    </row>
    <row r="136" spans="1:4" s="10" customFormat="1" ht="31.5" thickBot="1">
      <c r="A136" s="20" t="s">
        <v>20</v>
      </c>
      <c r="B136" s="7"/>
      <c r="C136" s="7">
        <v>200</v>
      </c>
      <c r="D136" s="9">
        <v>10000</v>
      </c>
    </row>
    <row r="137" spans="1:4" ht="15.75" thickBot="1">
      <c r="A137" s="35" t="s">
        <v>86</v>
      </c>
      <c r="B137" s="11" t="s">
        <v>87</v>
      </c>
      <c r="C137" s="11"/>
      <c r="D137" s="13">
        <f>D138+D140+D142+D147+D151+D155+D158+D160+D162+D166</f>
        <v>7290059.44</v>
      </c>
    </row>
    <row r="138" spans="1:4" ht="31.5" thickBot="1">
      <c r="A138" s="57" t="s">
        <v>115</v>
      </c>
      <c r="B138" s="17" t="s">
        <v>116</v>
      </c>
      <c r="C138" s="11"/>
      <c r="D138" s="32">
        <f>SUM(D139)</f>
        <v>0</v>
      </c>
    </row>
    <row r="139" spans="1:4" ht="31.5" thickBot="1">
      <c r="A139" s="20" t="s">
        <v>20</v>
      </c>
      <c r="B139" s="11"/>
      <c r="C139" s="7">
        <v>200</v>
      </c>
      <c r="D139" s="31">
        <v>0</v>
      </c>
    </row>
    <row r="140" spans="1:4" ht="15.75" thickBot="1">
      <c r="A140" s="16" t="s">
        <v>88</v>
      </c>
      <c r="B140" s="17" t="s">
        <v>89</v>
      </c>
      <c r="C140" s="7"/>
      <c r="D140" s="15">
        <f>SUM(D141)</f>
        <v>895000</v>
      </c>
    </row>
    <row r="141" spans="1:7" ht="78" thickBot="1">
      <c r="A141" s="20" t="s">
        <v>31</v>
      </c>
      <c r="B141" s="7"/>
      <c r="C141" s="7">
        <v>100</v>
      </c>
      <c r="D141" s="9">
        <v>895000</v>
      </c>
      <c r="E141" s="36"/>
      <c r="F141" s="36"/>
      <c r="G141" s="37"/>
    </row>
    <row r="142" spans="1:4" ht="15.75" thickBot="1">
      <c r="A142" s="16" t="s">
        <v>90</v>
      </c>
      <c r="B142" s="17" t="s">
        <v>91</v>
      </c>
      <c r="C142" s="7"/>
      <c r="D142" s="15">
        <f>SUM(D143+D144+D145+D146)</f>
        <v>4325554.04</v>
      </c>
    </row>
    <row r="143" spans="1:6" ht="78" thickBot="1">
      <c r="A143" s="20" t="s">
        <v>31</v>
      </c>
      <c r="B143" s="7"/>
      <c r="C143" s="7">
        <v>100</v>
      </c>
      <c r="D143" s="9">
        <v>3449816</v>
      </c>
      <c r="E143" s="36"/>
      <c r="F143" s="37"/>
    </row>
    <row r="144" spans="1:4" ht="31.5" thickBot="1">
      <c r="A144" s="20" t="s">
        <v>20</v>
      </c>
      <c r="B144" s="7"/>
      <c r="C144" s="7">
        <v>200</v>
      </c>
      <c r="D144" s="9">
        <v>868238.04</v>
      </c>
    </row>
    <row r="145" spans="1:4" ht="15.75" thickBot="1">
      <c r="A145" s="20" t="s">
        <v>11</v>
      </c>
      <c r="B145" s="7"/>
      <c r="C145" s="7">
        <v>300</v>
      </c>
      <c r="D145" s="31">
        <v>0</v>
      </c>
    </row>
    <row r="146" spans="1:4" ht="15.75" thickBot="1">
      <c r="A146" s="20" t="s">
        <v>48</v>
      </c>
      <c r="B146" s="7"/>
      <c r="C146" s="7">
        <v>800</v>
      </c>
      <c r="D146" s="9">
        <v>7500</v>
      </c>
    </row>
    <row r="147" spans="1:5" ht="15.75" thickBot="1">
      <c r="A147" s="16" t="s">
        <v>92</v>
      </c>
      <c r="B147" s="17" t="s">
        <v>93</v>
      </c>
      <c r="C147" s="7"/>
      <c r="D147" s="15">
        <f>SUM(D148+D149+D150)</f>
        <v>63130</v>
      </c>
      <c r="E147" s="10"/>
    </row>
    <row r="148" spans="1:4" ht="31.5" thickBot="1">
      <c r="A148" s="16" t="s">
        <v>20</v>
      </c>
      <c r="B148" s="17"/>
      <c r="C148" s="7">
        <v>200</v>
      </c>
      <c r="D148" s="32">
        <v>35130</v>
      </c>
    </row>
    <row r="149" spans="1:4" ht="15.75" thickBot="1">
      <c r="A149" s="20" t="s">
        <v>48</v>
      </c>
      <c r="B149" s="7"/>
      <c r="C149" s="7">
        <v>800</v>
      </c>
      <c r="D149" s="9">
        <v>2000</v>
      </c>
    </row>
    <row r="150" spans="1:4" ht="15.75" thickBot="1">
      <c r="A150" s="20" t="s">
        <v>11</v>
      </c>
      <c r="B150" s="7"/>
      <c r="C150" s="7">
        <v>300</v>
      </c>
      <c r="D150" s="31">
        <v>26000</v>
      </c>
    </row>
    <row r="151" spans="1:4" ht="31.5" thickBot="1">
      <c r="A151" s="19" t="s">
        <v>94</v>
      </c>
      <c r="B151" s="17" t="s">
        <v>95</v>
      </c>
      <c r="C151" s="17"/>
      <c r="D151" s="15">
        <f>SUM(D152+D153+D154)</f>
        <v>1405820</v>
      </c>
    </row>
    <row r="152" spans="1:6" ht="78" thickBot="1">
      <c r="A152" s="20" t="s">
        <v>96</v>
      </c>
      <c r="B152" s="7"/>
      <c r="C152" s="7">
        <v>100</v>
      </c>
      <c r="D152" s="9">
        <v>1150000</v>
      </c>
      <c r="E152" s="36"/>
      <c r="F152" s="37"/>
    </row>
    <row r="153" spans="1:4" ht="31.5" thickBot="1">
      <c r="A153" s="20" t="s">
        <v>20</v>
      </c>
      <c r="B153" s="7"/>
      <c r="C153" s="7">
        <v>200</v>
      </c>
      <c r="D153" s="9">
        <v>245820</v>
      </c>
    </row>
    <row r="154" spans="1:4" ht="15.75" thickBot="1">
      <c r="A154" s="20" t="s">
        <v>48</v>
      </c>
      <c r="B154" s="7"/>
      <c r="C154" s="7">
        <v>800</v>
      </c>
      <c r="D154" s="9">
        <v>10000</v>
      </c>
    </row>
    <row r="155" spans="1:5" ht="47.25" thickBot="1">
      <c r="A155" s="19" t="s">
        <v>97</v>
      </c>
      <c r="B155" s="17" t="s">
        <v>98</v>
      </c>
      <c r="C155" s="7"/>
      <c r="D155" s="15">
        <f>SUM(D156+D157)</f>
        <v>243919</v>
      </c>
      <c r="E155" s="10"/>
    </row>
    <row r="156" spans="1:4" ht="78" thickBot="1">
      <c r="A156" s="20" t="s">
        <v>31</v>
      </c>
      <c r="B156" s="7"/>
      <c r="C156" s="114">
        <v>100</v>
      </c>
      <c r="D156" s="115">
        <v>214636</v>
      </c>
    </row>
    <row r="157" spans="1:4" ht="31.5" thickBot="1">
      <c r="A157" s="20" t="s">
        <v>20</v>
      </c>
      <c r="B157" s="7"/>
      <c r="C157" s="114">
        <v>200</v>
      </c>
      <c r="D157" s="115">
        <v>29283</v>
      </c>
    </row>
    <row r="158" spans="1:5" ht="38.25" customHeight="1" thickBot="1">
      <c r="A158" s="116" t="s">
        <v>135</v>
      </c>
      <c r="B158" s="117" t="s">
        <v>134</v>
      </c>
      <c r="C158" s="7"/>
      <c r="D158" s="15">
        <f>SUM(D159)</f>
        <v>91000</v>
      </c>
      <c r="E158" s="10"/>
    </row>
    <row r="159" spans="1:4" ht="15.75" thickBot="1">
      <c r="A159" s="20" t="s">
        <v>11</v>
      </c>
      <c r="B159" s="118"/>
      <c r="C159" s="118">
        <v>300</v>
      </c>
      <c r="D159" s="119">
        <v>91000</v>
      </c>
    </row>
    <row r="160" spans="1:4" ht="31.5" thickBot="1">
      <c r="A160" s="19" t="s">
        <v>137</v>
      </c>
      <c r="B160" s="17" t="s">
        <v>136</v>
      </c>
      <c r="C160" s="17"/>
      <c r="D160" s="15">
        <f>SUM(D161)</f>
        <v>91636.4</v>
      </c>
    </row>
    <row r="161" spans="1:5" ht="15.75" thickBot="1">
      <c r="A161" s="20" t="s">
        <v>78</v>
      </c>
      <c r="B161" s="17"/>
      <c r="C161" s="7">
        <v>500</v>
      </c>
      <c r="D161" s="9">
        <v>91636.4</v>
      </c>
      <c r="E161" s="10"/>
    </row>
    <row r="162" spans="1:4" ht="31.5" thickBot="1">
      <c r="A162" s="19" t="s">
        <v>79</v>
      </c>
      <c r="B162" s="17" t="s">
        <v>195</v>
      </c>
      <c r="C162" s="17"/>
      <c r="D162" s="15">
        <f>D163</f>
        <v>104000</v>
      </c>
    </row>
    <row r="163" spans="1:5" ht="15.75" thickBot="1">
      <c r="A163" s="20" t="s">
        <v>78</v>
      </c>
      <c r="B163" s="17"/>
      <c r="C163" s="7">
        <v>500</v>
      </c>
      <c r="D163" s="9">
        <v>104000</v>
      </c>
      <c r="E163" s="10"/>
    </row>
    <row r="164" spans="1:4" ht="31.5" thickBot="1">
      <c r="A164" s="19" t="s">
        <v>138</v>
      </c>
      <c r="B164" s="17" t="s">
        <v>139</v>
      </c>
      <c r="C164" s="7"/>
      <c r="D164" s="15">
        <f>SUM(D165)</f>
        <v>0</v>
      </c>
    </row>
    <row r="165" spans="1:5" ht="15">
      <c r="A165" s="82" t="s">
        <v>78</v>
      </c>
      <c r="B165" s="120"/>
      <c r="C165" s="121">
        <v>500</v>
      </c>
      <c r="D165" s="122">
        <v>0</v>
      </c>
      <c r="E165" s="10"/>
    </row>
    <row r="166" spans="1:5" ht="32.25" customHeight="1">
      <c r="A166" s="123" t="s">
        <v>152</v>
      </c>
      <c r="B166" s="104" t="s">
        <v>184</v>
      </c>
      <c r="C166" s="124"/>
      <c r="D166" s="100">
        <f>D167</f>
        <v>70000</v>
      </c>
      <c r="E166" s="10"/>
    </row>
    <row r="167" spans="1:5" ht="15.75" thickBot="1">
      <c r="A167" s="125" t="s">
        <v>78</v>
      </c>
      <c r="B167" s="104"/>
      <c r="C167" s="124">
        <v>500</v>
      </c>
      <c r="D167" s="126">
        <v>70000</v>
      </c>
      <c r="E167" s="10"/>
    </row>
    <row r="168" spans="1:4" ht="15.75" customHeight="1">
      <c r="A168" s="151" t="s">
        <v>99</v>
      </c>
      <c r="B168" s="137"/>
      <c r="C168" s="137"/>
      <c r="D168" s="153">
        <f>D8+D13+D18+D23+D31+D44+D49+D82+D89+D118+D137</f>
        <v>30159615.6</v>
      </c>
    </row>
    <row r="169" spans="1:4" ht="15" customHeight="1" thickBot="1">
      <c r="A169" s="152"/>
      <c r="B169" s="130"/>
      <c r="C169" s="130"/>
      <c r="D169" s="154"/>
    </row>
    <row r="175" ht="14.25">
      <c r="D175" s="4"/>
    </row>
    <row r="176" ht="14.25">
      <c r="D176" s="4"/>
    </row>
  </sheetData>
  <sheetProtection/>
  <mergeCells count="32">
    <mergeCell ref="A109:A110"/>
    <mergeCell ref="D168:D169"/>
    <mergeCell ref="A168:A169"/>
    <mergeCell ref="B168:B169"/>
    <mergeCell ref="C168:C169"/>
    <mergeCell ref="B109:B110"/>
    <mergeCell ref="C109:C110"/>
    <mergeCell ref="D109:D110"/>
    <mergeCell ref="A1:D1"/>
    <mergeCell ref="A2:D2"/>
    <mergeCell ref="A3:D3"/>
    <mergeCell ref="A5:D5"/>
    <mergeCell ref="A31:A32"/>
    <mergeCell ref="B31:B32"/>
    <mergeCell ref="C31:C32"/>
    <mergeCell ref="D31:D32"/>
    <mergeCell ref="A107:A108"/>
    <mergeCell ref="B107:B108"/>
    <mergeCell ref="C107:C108"/>
    <mergeCell ref="D107:D108"/>
    <mergeCell ref="A105:A106"/>
    <mergeCell ref="B105:B106"/>
    <mergeCell ref="C105:C106"/>
    <mergeCell ref="D105:D106"/>
    <mergeCell ref="A103:A104"/>
    <mergeCell ref="B103:B104"/>
    <mergeCell ref="C103:C104"/>
    <mergeCell ref="D103:D104"/>
    <mergeCell ref="A101:A102"/>
    <mergeCell ref="B101:B102"/>
    <mergeCell ref="C101:C102"/>
    <mergeCell ref="D101:D102"/>
  </mergeCells>
  <printOptions/>
  <pageMargins left="0.7" right="0.7" top="0.75" bottom="0.75" header="0.3" footer="0.3"/>
  <pageSetup fitToHeight="0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2022-07-21T08:03:46Z</dcterms:modified>
  <cp:category/>
  <cp:version/>
  <cp:contentType/>
  <cp:contentStatus/>
</cp:coreProperties>
</file>