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<sst xmlns="http://schemas.openxmlformats.org/spreadsheetml/2006/main" count="86" uniqueCount="81">
  <si>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</si>
  <si>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</si>
  <si>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</si>
  <si>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</si>
  <si>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</si>
  <si>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</si>
  <si>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</si>
  <si>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</si>
  <si>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</si>
  <si>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</si>
  <si>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</si>
  <si>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</si>
  <si>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</si>
  <si>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</si>
  <si>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</si>
  <si>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</si>
  <si>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</si>
  <si>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</si>
  <si>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</si>
  <si>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</si>
  <si>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</si>
  <si>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</si>
  <si>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</si>
  <si>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</si>
  <si>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</si>
  <si>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</si>
  <si>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</si>
  <si>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</si>
  <si>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</si>
  <si>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</si>
  <si>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</si>
  <si>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</si>
  <si>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</si>
  <si>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</si>
  <si>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</si>
  <si>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</si>
  <si>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</si>
  <si>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</si>
  <si>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</si>
  <si>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</si>
  <si>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</si>
  <si>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</si>
  <si>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</si>
  <si>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</si>
  <si>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</si>
  <si>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</si>
  <si>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</si>
  <si>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</si>
  <si>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</si>
  <si>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</si>
  <si>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</si>
  <si>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</si>
  <si>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</si>
  <si>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</si>
  <si>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</si>
  <si>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</si>
  <si>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</si>
  <si>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</si>
  <si>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</si>
  <si>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</si>
  <si>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</si>
  <si>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</si>
  <si>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</si>
  <si>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</si>
  <si>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</si>
  <si>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</si>
  <si>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</si>
  <si>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</si>
  <si>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</si>
  <si>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</si>
  <si>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</si>
  <si>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</si>
  <si>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</si>
  <si>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</si>
  <si>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</si>
  <si>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</si>
  <si>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расходов бюджета Великосельского сельского поселения за 1 полугодие 2021 года по функциональной классификации расходов бюджетов Российской Федерации</t>
  </si>
  <si>
    <t>Факт 1 полугодие 2021 г.</t>
  </si>
  <si>
    <t>Факт 1 полугодие 2020 г</t>
  </si>
  <si>
    <t xml:space="preserve"> 1 полугодие 2021 к 1 пол. 2020 , % испол.</t>
  </si>
  <si>
    <t xml:space="preserve">Приложение 4 к   Решению Муниципального Совета Великосельского сельского поселения       от  20.08.2021 г. № 11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</si>
</sst>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" sqref="A4:J4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5"/>
      <c r="F2" s="65"/>
      <c r="G2" s="72" t="s">
        <v>80</v>
      </c>
      <c r="H2" s="73"/>
      <c r="I2" s="73"/>
      <c r="J2" s="73"/>
    </row>
    <row r="3" spans="1:3" s="2" customFormat="1" ht="15" hidden="1">
      <c r="A3" s="66"/>
      <c r="B3" s="66"/>
      <c r="C3" s="66"/>
    </row>
    <row r="4" spans="1:10" s="2" customFormat="1" ht="54.75" customHeight="1">
      <c r="A4" s="70" t="s">
        <v>76</v>
      </c>
      <c r="B4" s="70"/>
      <c r="C4" s="70"/>
      <c r="D4" s="70"/>
      <c r="E4" s="70"/>
      <c r="F4" s="71"/>
      <c r="G4" s="71"/>
      <c r="H4" s="71"/>
      <c r="I4" s="71"/>
      <c r="J4" s="71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53</v>
      </c>
    </row>
    <row r="7" spans="1:10" s="4" customFormat="1" ht="97.5" customHeight="1">
      <c r="A7" s="17" t="s">
        <v>2</v>
      </c>
      <c r="B7" s="35" t="s">
        <v>3</v>
      </c>
      <c r="C7" s="36" t="s">
        <v>0</v>
      </c>
      <c r="D7" s="37" t="s">
        <v>23</v>
      </c>
      <c r="E7" s="35" t="s">
        <v>1</v>
      </c>
      <c r="G7" s="23" t="s">
        <v>77</v>
      </c>
      <c r="H7" s="24" t="s">
        <v>67</v>
      </c>
      <c r="I7" s="25" t="s">
        <v>78</v>
      </c>
      <c r="J7" s="24" t="s">
        <v>79</v>
      </c>
    </row>
    <row r="8" spans="1:10" s="7" customFormat="1" ht="23.25" customHeight="1">
      <c r="A8" s="26" t="s">
        <v>4</v>
      </c>
      <c r="B8" s="27" t="s">
        <v>5</v>
      </c>
      <c r="C8" s="6">
        <f>SUM(C9:C12)</f>
        <v>0</v>
      </c>
      <c r="D8" s="6">
        <f>SUM(D9:D12)</f>
        <v>0</v>
      </c>
      <c r="E8" s="46">
        <f>E9+E11+E12+E14+E13</f>
        <v>7338390.58</v>
      </c>
      <c r="F8" s="47"/>
      <c r="G8" s="48">
        <f>G9+G11+G12+G14+G13</f>
        <v>3680983.48</v>
      </c>
      <c r="H8" s="49">
        <f>G8/E8*100</f>
        <v>50.160637266052966</v>
      </c>
      <c r="I8" s="48">
        <f>I9+I11+I12+I14</f>
        <v>4857078.01</v>
      </c>
      <c r="J8" s="49">
        <f>G8/I8*100</f>
        <v>75.78596580951353</v>
      </c>
    </row>
    <row r="9" spans="1:10" ht="59.25" customHeight="1">
      <c r="A9" s="30" t="s">
        <v>6</v>
      </c>
      <c r="B9" s="29" t="s">
        <v>69</v>
      </c>
      <c r="C9" s="8"/>
      <c r="D9" s="8"/>
      <c r="E9" s="20">
        <v>895000</v>
      </c>
      <c r="F9" s="16"/>
      <c r="G9" s="39">
        <v>403967.02</v>
      </c>
      <c r="H9" s="42">
        <f>G9/E9*100</f>
        <v>45.13597988826816</v>
      </c>
      <c r="I9" s="39">
        <v>403967.02</v>
      </c>
      <c r="J9" s="50">
        <f>G9/I9*100</f>
        <v>100</v>
      </c>
    </row>
    <row r="10" spans="1:10" s="16" customFormat="1" ht="52.5" hidden="1">
      <c r="A10" s="30" t="s">
        <v>7</v>
      </c>
      <c r="B10" s="31" t="s">
        <v>8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30" t="s">
        <v>9</v>
      </c>
      <c r="B11" s="29" t="s">
        <v>68</v>
      </c>
      <c r="C11" s="8"/>
      <c r="D11" s="8"/>
      <c r="E11" s="20">
        <v>3944576</v>
      </c>
      <c r="F11" s="16"/>
      <c r="G11" s="38">
        <v>1930595.33</v>
      </c>
      <c r="H11" s="41">
        <f>G11/E11*100</f>
        <v>48.943037984310614</v>
      </c>
      <c r="I11" s="38">
        <v>2095649.9</v>
      </c>
      <c r="J11" s="41">
        <f>G11/I11*100</f>
        <v>92.12394350793042</v>
      </c>
    </row>
    <row r="12" spans="1:10" s="16" customFormat="1" ht="56.25" customHeight="1">
      <c r="A12" s="30" t="s">
        <v>61</v>
      </c>
      <c r="B12" s="31" t="s">
        <v>62</v>
      </c>
      <c r="C12" s="15"/>
      <c r="D12" s="15"/>
      <c r="E12" s="20">
        <v>104000</v>
      </c>
      <c r="G12" s="39">
        <v>52000</v>
      </c>
      <c r="H12" s="42">
        <f>G12/E12*100</f>
        <v>50</v>
      </c>
      <c r="I12" s="39">
        <v>50000</v>
      </c>
      <c r="J12" s="42">
        <f>G12/I12*100</f>
        <v>104</v>
      </c>
    </row>
    <row r="13" spans="1:10" s="16" customFormat="1" ht="49.5" customHeight="1">
      <c r="A13" s="30" t="s">
        <v>73</v>
      </c>
      <c r="B13" s="31" t="s">
        <v>74</v>
      </c>
      <c r="C13" s="15"/>
      <c r="D13" s="15"/>
      <c r="E13" s="20">
        <v>1855</v>
      </c>
      <c r="G13" s="39">
        <v>0</v>
      </c>
      <c r="H13" s="42">
        <f>G13/E13*100</f>
        <v>0</v>
      </c>
      <c r="I13" s="39">
        <v>0</v>
      </c>
      <c r="J13" s="42">
        <v>0</v>
      </c>
    </row>
    <row r="14" spans="1:10" ht="27.75" customHeight="1">
      <c r="A14" s="30" t="s">
        <v>48</v>
      </c>
      <c r="B14" s="29" t="s">
        <v>38</v>
      </c>
      <c r="C14" s="8"/>
      <c r="D14" s="8"/>
      <c r="E14" s="20">
        <v>2392959.58</v>
      </c>
      <c r="F14" s="16"/>
      <c r="G14" s="39">
        <v>1294421.13</v>
      </c>
      <c r="H14" s="42">
        <f>G14/E14*100</f>
        <v>54.09289571034041</v>
      </c>
      <c r="I14" s="39">
        <v>2307461.09</v>
      </c>
      <c r="J14" s="42">
        <f>G14/I14*100</f>
        <v>56.09720292184862</v>
      </c>
    </row>
    <row r="15" spans="1:10" s="7" customFormat="1" ht="21" customHeight="1">
      <c r="A15" s="26" t="s">
        <v>10</v>
      </c>
      <c r="B15" s="32" t="s">
        <v>11</v>
      </c>
      <c r="C15" s="6">
        <f>C16</f>
        <v>0</v>
      </c>
      <c r="D15" s="6">
        <f>D16</f>
        <v>0</v>
      </c>
      <c r="E15" s="46">
        <v>238636</v>
      </c>
      <c r="F15" s="47"/>
      <c r="G15" s="46">
        <f>G16</f>
        <v>115942.26</v>
      </c>
      <c r="H15" s="51">
        <f>H16</f>
        <v>48.58540203489834</v>
      </c>
      <c r="I15" s="46">
        <f>I16</f>
        <v>87881.52</v>
      </c>
      <c r="J15" s="51">
        <f>J16</f>
        <v>131.93019419782453</v>
      </c>
    </row>
    <row r="16" spans="1:10" ht="24.75" customHeight="1">
      <c r="A16" s="28" t="s">
        <v>28</v>
      </c>
      <c r="B16" s="29" t="s">
        <v>26</v>
      </c>
      <c r="C16" s="8"/>
      <c r="D16" s="8"/>
      <c r="E16" s="20">
        <v>238636</v>
      </c>
      <c r="F16" s="16"/>
      <c r="G16" s="38">
        <v>115942.26</v>
      </c>
      <c r="H16" s="41">
        <f>G16/E16*100</f>
        <v>48.58540203489834</v>
      </c>
      <c r="I16" s="38">
        <v>87881.52</v>
      </c>
      <c r="J16" s="41">
        <f>G16/I16*100</f>
        <v>131.93019419782453</v>
      </c>
    </row>
    <row r="17" spans="1:10" s="7" customFormat="1" ht="26.25" customHeight="1">
      <c r="A17" s="26" t="s">
        <v>12</v>
      </c>
      <c r="B17" s="32" t="s">
        <v>13</v>
      </c>
      <c r="C17" s="6">
        <f>SUM(C19:C20)</f>
        <v>0</v>
      </c>
      <c r="D17" s="6">
        <f>SUM(D19:D20)</f>
        <v>0</v>
      </c>
      <c r="E17" s="46">
        <f>E19</f>
        <v>255000</v>
      </c>
      <c r="F17" s="47"/>
      <c r="G17" s="46">
        <f>G19</f>
        <v>46624.62</v>
      </c>
      <c r="H17" s="51">
        <f>H19</f>
        <v>18.284164705882354</v>
      </c>
      <c r="I17" s="46">
        <f>I19</f>
        <v>121519.84</v>
      </c>
      <c r="J17" s="51">
        <f>J19</f>
        <v>38.36790766018125</v>
      </c>
    </row>
    <row r="18" spans="1:10" s="7" customFormat="1" ht="51" customHeight="1" hidden="1">
      <c r="A18" s="28" t="s">
        <v>45</v>
      </c>
      <c r="B18" s="33" t="s">
        <v>49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52.5" customHeight="1">
      <c r="A19" s="28" t="s">
        <v>27</v>
      </c>
      <c r="B19" s="29" t="s">
        <v>75</v>
      </c>
      <c r="C19" s="8"/>
      <c r="D19" s="8"/>
      <c r="E19" s="20">
        <v>255000</v>
      </c>
      <c r="F19" s="16"/>
      <c r="G19" s="39">
        <v>46624.62</v>
      </c>
      <c r="H19" s="42">
        <f>G19/E19*100</f>
        <v>18.284164705882354</v>
      </c>
      <c r="I19" s="39">
        <v>121519.84</v>
      </c>
      <c r="J19" s="42">
        <f>G19/I19*100</f>
        <v>38.36790766018125</v>
      </c>
    </row>
    <row r="20" spans="1:10" ht="36" customHeight="1" hidden="1">
      <c r="A20" s="28" t="s">
        <v>46</v>
      </c>
      <c r="B20" s="33" t="s">
        <v>47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14</v>
      </c>
      <c r="B21" s="32" t="s">
        <v>15</v>
      </c>
      <c r="C21" s="6">
        <f>SUM(C22:C24)</f>
        <v>0</v>
      </c>
      <c r="D21" s="6">
        <f>SUM(D22:D24)</f>
        <v>0</v>
      </c>
      <c r="E21" s="46">
        <f>E23+E25</f>
        <v>8399542.59</v>
      </c>
      <c r="F21" s="47"/>
      <c r="G21" s="56">
        <f>G23+G25</f>
        <v>2734915.32</v>
      </c>
      <c r="H21" s="51">
        <f>G21/E21*100</f>
        <v>32.560288738294254</v>
      </c>
      <c r="I21" s="56">
        <f>I23+I25</f>
        <v>305437.06</v>
      </c>
      <c r="J21" s="51">
        <f>G21/I21*100</f>
        <v>895.4104390606693</v>
      </c>
      <c r="L21" s="44"/>
    </row>
    <row r="22" spans="1:10" ht="21.75" customHeight="1" hidden="1">
      <c r="A22" s="28" t="s">
        <v>43</v>
      </c>
      <c r="B22" s="29" t="s">
        <v>44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54</v>
      </c>
      <c r="B23" s="29" t="s">
        <v>55</v>
      </c>
      <c r="C23" s="8"/>
      <c r="D23" s="8"/>
      <c r="E23" s="57">
        <v>8339797.59</v>
      </c>
      <c r="F23" s="16"/>
      <c r="G23" s="39">
        <v>2734915.32</v>
      </c>
      <c r="H23" s="42">
        <f>G23/E23*100</f>
        <v>32.793545532560096</v>
      </c>
      <c r="I23" s="39">
        <v>305437.06</v>
      </c>
      <c r="J23" s="42">
        <f>G23/I23*100</f>
        <v>895.4104390606693</v>
      </c>
    </row>
    <row r="24" spans="1:10" ht="29.25" customHeight="1" hidden="1">
      <c r="A24" s="28" t="s">
        <v>29</v>
      </c>
      <c r="B24" s="29" t="s">
        <v>24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29</v>
      </c>
      <c r="B25" s="29" t="s">
        <v>24</v>
      </c>
      <c r="C25" s="8"/>
      <c r="D25" s="8"/>
      <c r="E25" s="58">
        <v>59745</v>
      </c>
      <c r="F25" s="16"/>
      <c r="G25" s="38">
        <v>0</v>
      </c>
      <c r="H25" s="41">
        <f>G25/E25*100</f>
        <v>0</v>
      </c>
      <c r="I25" s="38">
        <v>0</v>
      </c>
      <c r="J25" s="41">
        <v>0</v>
      </c>
    </row>
    <row r="26" spans="1:10" s="7" customFormat="1" ht="30" customHeight="1">
      <c r="A26" s="26" t="s">
        <v>16</v>
      </c>
      <c r="B26" s="32" t="s">
        <v>17</v>
      </c>
      <c r="C26" s="6">
        <f>SUM(C30:C32)</f>
        <v>0</v>
      </c>
      <c r="D26" s="6">
        <f>SUM(D30:D32)</f>
        <v>0</v>
      </c>
      <c r="E26" s="46">
        <f>E27+E29+E30</f>
        <v>10620654.75</v>
      </c>
      <c r="F26" s="47"/>
      <c r="G26" s="56">
        <f>G27+G29+G30</f>
        <v>2952593.3099999996</v>
      </c>
      <c r="H26" s="51">
        <f>G26/E26*100</f>
        <v>27.80048292220402</v>
      </c>
      <c r="I26" s="56">
        <f>I27+I29+I30</f>
        <v>1957129.43</v>
      </c>
      <c r="J26" s="51">
        <f>G26/I26*100</f>
        <v>150.86346690928863</v>
      </c>
    </row>
    <row r="27" spans="1:10" s="7" customFormat="1" ht="16.5" customHeight="1">
      <c r="A27" s="28" t="s">
        <v>51</v>
      </c>
      <c r="B27" s="34" t="s">
        <v>52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36</v>
      </c>
      <c r="B28" s="34" t="s">
        <v>37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36</v>
      </c>
      <c r="B29" s="34" t="s">
        <v>37</v>
      </c>
      <c r="C29" s="6"/>
      <c r="D29" s="6"/>
      <c r="E29" s="58">
        <v>300000</v>
      </c>
      <c r="F29" s="47"/>
      <c r="G29" s="52">
        <v>165121.74</v>
      </c>
      <c r="H29" s="53">
        <f>G29/E29*100</f>
        <v>55.04057999999999</v>
      </c>
      <c r="I29" s="52">
        <v>101718.72</v>
      </c>
      <c r="J29" s="53">
        <f>G29/I29*100</f>
        <v>162.3317123927631</v>
      </c>
    </row>
    <row r="30" spans="1:10" ht="16.5" customHeight="1">
      <c r="A30" s="28" t="s">
        <v>30</v>
      </c>
      <c r="B30" s="29" t="s">
        <v>31</v>
      </c>
      <c r="C30" s="8"/>
      <c r="D30" s="8"/>
      <c r="E30" s="20">
        <v>10320654.75</v>
      </c>
      <c r="F30" s="16"/>
      <c r="G30" s="39">
        <v>2787471.57</v>
      </c>
      <c r="H30" s="42">
        <f>G30/E30*100</f>
        <v>27.008669871453648</v>
      </c>
      <c r="I30" s="40">
        <v>1855410.71</v>
      </c>
      <c r="J30" s="59">
        <f>G30/I30*100</f>
        <v>150.2347461387673</v>
      </c>
    </row>
    <row r="31" spans="1:10" ht="23.25" customHeight="1" hidden="1">
      <c r="A31" s="26" t="s">
        <v>63</v>
      </c>
      <c r="B31" s="27" t="s">
        <v>66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64</v>
      </c>
      <c r="B32" s="29" t="s">
        <v>65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57</v>
      </c>
      <c r="B33" s="27" t="s">
        <v>58</v>
      </c>
      <c r="C33" s="18">
        <f>C34</f>
        <v>0</v>
      </c>
      <c r="D33" s="18">
        <f>D34</f>
        <v>0</v>
      </c>
      <c r="E33" s="21">
        <v>10000</v>
      </c>
      <c r="F33" s="16"/>
      <c r="G33" s="60">
        <v>5250</v>
      </c>
      <c r="H33" s="61">
        <v>52.5</v>
      </c>
      <c r="I33" s="60">
        <v>0</v>
      </c>
      <c r="J33" s="61">
        <v>0</v>
      </c>
    </row>
    <row r="34" spans="1:10" ht="15" customHeight="1">
      <c r="A34" s="28" t="s">
        <v>56</v>
      </c>
      <c r="B34" s="29" t="s">
        <v>70</v>
      </c>
      <c r="C34" s="8"/>
      <c r="D34" s="8"/>
      <c r="E34" s="20">
        <v>10000</v>
      </c>
      <c r="F34" s="16"/>
      <c r="G34" s="39">
        <v>5250</v>
      </c>
      <c r="H34" s="42">
        <f>G34/E34*100</f>
        <v>52.5</v>
      </c>
      <c r="I34" s="39">
        <v>0</v>
      </c>
      <c r="J34" s="42">
        <v>0</v>
      </c>
    </row>
    <row r="35" spans="1:12" s="7" customFormat="1" ht="17.25" customHeight="1">
      <c r="A35" s="26" t="s">
        <v>18</v>
      </c>
      <c r="B35" s="27" t="s">
        <v>50</v>
      </c>
      <c r="C35" s="6">
        <f>C36</f>
        <v>0</v>
      </c>
      <c r="D35" s="6">
        <f>D36</f>
        <v>0</v>
      </c>
      <c r="E35" s="46">
        <f>E36</f>
        <v>50000</v>
      </c>
      <c r="F35" s="47"/>
      <c r="G35" s="46">
        <f>G36</f>
        <v>0</v>
      </c>
      <c r="H35" s="49">
        <f>H36</f>
        <v>0</v>
      </c>
      <c r="I35" s="46">
        <f>I36</f>
        <v>3258874.28</v>
      </c>
      <c r="J35" s="49">
        <f>G35/I35*100</f>
        <v>0</v>
      </c>
      <c r="K35" s="44"/>
      <c r="L35" s="44"/>
    </row>
    <row r="36" spans="1:10" ht="17.25" customHeight="1">
      <c r="A36" s="28" t="s">
        <v>19</v>
      </c>
      <c r="B36" s="29" t="s">
        <v>20</v>
      </c>
      <c r="C36" s="8"/>
      <c r="D36" s="8"/>
      <c r="E36" s="20">
        <v>50000</v>
      </c>
      <c r="F36" s="16"/>
      <c r="G36" s="39">
        <v>0</v>
      </c>
      <c r="H36" s="42">
        <f>G36/E36*100</f>
        <v>0</v>
      </c>
      <c r="I36" s="39">
        <v>3258874.28</v>
      </c>
      <c r="J36" s="42">
        <f>G36/I36*100</f>
        <v>0</v>
      </c>
    </row>
    <row r="37" spans="1:10" ht="12.75" customHeight="1" hidden="1">
      <c r="A37" s="26" t="s">
        <v>32</v>
      </c>
      <c r="B37" s="27" t="s">
        <v>35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33</v>
      </c>
      <c r="B38" s="29" t="s">
        <v>34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39</v>
      </c>
      <c r="B39" s="27" t="s">
        <v>41</v>
      </c>
      <c r="C39" s="8"/>
      <c r="D39" s="8"/>
      <c r="E39" s="46">
        <f>E40+E41</f>
        <v>750078</v>
      </c>
      <c r="F39" s="16"/>
      <c r="G39" s="46">
        <f>G40+G41</f>
        <v>64017.85</v>
      </c>
      <c r="H39" s="61">
        <f>G39/E39*100</f>
        <v>8.53482571145934</v>
      </c>
      <c r="I39" s="46">
        <f>I40+I41</f>
        <v>655986.63</v>
      </c>
      <c r="J39" s="61">
        <f>G39/I39*100</f>
        <v>9.759017497048681</v>
      </c>
    </row>
    <row r="40" spans="1:10" ht="15.75" customHeight="1">
      <c r="A40" s="62" t="s">
        <v>71</v>
      </c>
      <c r="B40" s="63" t="s">
        <v>72</v>
      </c>
      <c r="C40" s="64"/>
      <c r="D40" s="64"/>
      <c r="E40" s="58">
        <v>91000</v>
      </c>
      <c r="F40" s="13"/>
      <c r="G40" s="40">
        <v>43017.85</v>
      </c>
      <c r="H40" s="53">
        <f>G40/E40*100</f>
        <v>47.27236263736263</v>
      </c>
      <c r="I40" s="40">
        <v>32506.43</v>
      </c>
      <c r="J40" s="53">
        <f>G40/I40*100</f>
        <v>132.33643313030683</v>
      </c>
    </row>
    <row r="41" spans="1:10" ht="17.25" customHeight="1">
      <c r="A41" s="28" t="s">
        <v>40</v>
      </c>
      <c r="B41" s="29" t="s">
        <v>42</v>
      </c>
      <c r="C41" s="8"/>
      <c r="D41" s="8"/>
      <c r="E41" s="20">
        <v>659078</v>
      </c>
      <c r="F41" s="16"/>
      <c r="G41" s="39">
        <v>21000</v>
      </c>
      <c r="H41" s="42">
        <f>G41/E41*100</f>
        <v>3.18626930348153</v>
      </c>
      <c r="I41" s="39">
        <v>623480.2</v>
      </c>
      <c r="J41" s="42">
        <f>G41/I41*100</f>
        <v>3.368190361137371</v>
      </c>
    </row>
    <row r="42" spans="1:10" s="7" customFormat="1" ht="17.25" customHeight="1">
      <c r="A42" s="26" t="s">
        <v>25</v>
      </c>
      <c r="B42" s="27" t="s">
        <v>34</v>
      </c>
      <c r="C42" s="6">
        <f>C43</f>
        <v>0</v>
      </c>
      <c r="D42" s="6">
        <f>D43</f>
        <v>0</v>
      </c>
      <c r="E42" s="46">
        <f>E43</f>
        <v>40000</v>
      </c>
      <c r="F42" s="47"/>
      <c r="G42" s="48">
        <f>G43</f>
        <v>0</v>
      </c>
      <c r="H42" s="49">
        <f>H43</f>
        <v>0</v>
      </c>
      <c r="I42" s="48">
        <f>I43</f>
        <v>9000</v>
      </c>
      <c r="J42" s="49">
        <f>J43</f>
        <v>0</v>
      </c>
    </row>
    <row r="43" spans="1:10" ht="15.75" customHeight="1">
      <c r="A43" s="28" t="s">
        <v>59</v>
      </c>
      <c r="B43" s="29" t="s">
        <v>60</v>
      </c>
      <c r="C43" s="8"/>
      <c r="D43" s="8"/>
      <c r="E43" s="20">
        <v>40000</v>
      </c>
      <c r="F43" s="16"/>
      <c r="G43" s="39">
        <v>0</v>
      </c>
      <c r="H43" s="42">
        <f>G43/E43*100</f>
        <v>0</v>
      </c>
      <c r="I43" s="39">
        <v>9000</v>
      </c>
      <c r="J43" s="42">
        <v>0</v>
      </c>
    </row>
    <row r="44" spans="1:10" s="7" customFormat="1" ht="18" customHeight="1">
      <c r="A44" s="67" t="s">
        <v>21</v>
      </c>
      <c r="B44" s="67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27702301.92</v>
      </c>
      <c r="F44" s="47"/>
      <c r="G44" s="56">
        <f>G8+G15+G17+G21+G26+G33+G35+G39+G42</f>
        <v>9600326.839999998</v>
      </c>
      <c r="H44" s="51">
        <f>G44/E44*100</f>
        <v>34.65533971770385</v>
      </c>
      <c r="I44" s="56">
        <f>I8+I15+I17+I21+I26+I33+I35+I39+I42</f>
        <v>11252906.77</v>
      </c>
      <c r="J44" s="51">
        <f>G44/I44*100</f>
        <v>85.31419513395647</v>
      </c>
    </row>
    <row r="45" spans="1:10" s="7" customFormat="1" ht="17.25" customHeight="1">
      <c r="A45" s="68" t="s">
        <v>22</v>
      </c>
      <c r="B45" s="69"/>
      <c r="C45" s="9"/>
      <c r="D45" s="9"/>
      <c r="E45" s="19">
        <v>-605918.17</v>
      </c>
      <c r="G45" s="45">
        <v>-470394.42</v>
      </c>
      <c r="H45" s="22"/>
      <c r="I45" s="43">
        <v>113789.63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2021-08-23T07:36:15Z</cp:lastPrinted>
  <dcterms:created xsi:type="dcterms:W3CDTF">2004-11-16T05:58:34Z</dcterms:created>
  <dcterms:modified xsi:type="dcterms:W3CDTF">2021-08-23T07:37:02Z</dcterms:modified>
  <cp:category/>
  <cp:version/>
  <cp:contentType/>
  <cp:contentStatus/>
</cp:coreProperties>
</file>