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54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<sst xmlns="http://schemas.openxmlformats.org/spreadsheetml/2006/main" count="87" uniqueCount="86">
  <si>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</si>
  <si>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</si>
  <si>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</si>
  <si>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</si>
  <si>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</si>
  <si>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</si>
  <si>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</si>
  <si>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</si>
  <si>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</si>
  <si>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</si>
  <si>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</si>
  <si>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</si>
  <si>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</si>
  <si>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</si>
  <si>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</si>
  <si>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</si>
  <si>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</si>
  <si>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</si>
  <si>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</si>
  <si>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</si>
  <si>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</si>
  <si>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</si>
  <si>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</si>
  <si>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</si>
  <si>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</si>
  <si>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</si>
  <si>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</si>
  <si>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</si>
  <si>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</si>
  <si>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</si>
  <si>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857 1 13 01000 00 0000 130</t>
  </si>
  <si>
    <t>Доходы от оказания платных услуг (работ)</t>
  </si>
  <si>
    <t>857 1 13 01990 00 0000 130</t>
  </si>
  <si>
    <t>Прочие доходы от оказания платных услуг (работ)</t>
  </si>
  <si>
    <t>857 1 13 01995 10 0000 130</t>
  </si>
  <si>
    <t>Прочие доходы от оказания платных услуг (работ) получателями средств бюджетов сельских поселений</t>
  </si>
  <si>
    <t xml:space="preserve">000 2 00 00000 00 0000 000 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</si>
  <si>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</si>
  <si>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</si>
  <si>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</si>
  <si>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Дотации 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</si>
  <si>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</si>
  <si>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</si>
  <si>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</si>
  <si>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</si>
  <si>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</si>
  <si>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</si>
  <si>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</si>
  <si>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</si>
  <si>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</si>
  <si>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</si>
  <si>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</si>
  <si>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</si>
  <si>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</si>
  <si>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</si>
  <si>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Прочие  субсидии бюджетам сельских  поселений (Субсидия на повышение оплаты труда работников муниципальных учреждений в сфере культуры)</t>
  </si>
  <si>
    <t>857 2 02 02000 00 0000 150</t>
  </si>
  <si>
    <t>857 2 02 20041 10 0000 150</t>
  </si>
  <si>
    <t>857 2 02 29999 10 0000 150</t>
  </si>
  <si>
    <t>857 2 02 30000 00 0000 150</t>
  </si>
  <si>
    <t>857 2 02 35118 10 0000 150</t>
  </si>
  <si>
    <t>000 2 02 04000 00 0000 150</t>
  </si>
  <si>
    <t>857 2 02 40014 00 0000 150</t>
  </si>
  <si>
    <t>857 2 02 40014 10 0000 150</t>
  </si>
  <si>
    <t>857 2 02 01000 00 0000 150</t>
  </si>
  <si>
    <t>857 2 02 15001 10 0000 150</t>
  </si>
  <si>
    <t xml:space="preserve">857 2 02 29999 10 0000 150 </t>
  </si>
  <si>
    <t>Прочие  субсидии бюджетам сельских  поселений(Субсидия на реализацию мероприятий инициативного бюджетирования на территории Ярославской области (поддержка местных инициатив)</t>
  </si>
  <si>
    <t xml:space="preserve">857 2 02 25555 10 0000 150 </t>
  </si>
  <si>
    <t>Субсидии бюджетам сельских  поселений на  реализацию программ формирования современной городской среды</t>
  </si>
  <si>
    <t xml:space="preserve">857 2 07 00000 00 0000 000 </t>
  </si>
  <si>
    <t>Прочие безвозмездные поступления</t>
  </si>
  <si>
    <t xml:space="preserve">857 2 07 05003 10 0000 150 </t>
  </si>
  <si>
    <t>Прочие безвозмездные поступления в бюджеты сельских поселений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</si>
  <si>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</si>
  <si>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</si>
  <si>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2019год план</t>
  </si>
  <si>
    <t>% выполнения</t>
  </si>
  <si>
    <t>857 2 19 25555 10 0000 150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</si>
  <si>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сельских поселений</t>
  </si>
  <si>
    <t>857 2 02 19999 10 0000 150</t>
  </si>
  <si>
    <t>Прочие дотации бюджетам сельских поселений</t>
  </si>
  <si>
    <t>Приложение № 1</t>
  </si>
  <si>
    <t>Исполнение  доходов  бюджета  Великосельского сельского поселения     
   за 9 месяцев 2019 год в соответствии с классификацией доходов  бюджетов Российской Федерации</t>
  </si>
  <si>
    <t>2019 год факт 9мес.</t>
  </si>
  <si>
    <t>№ 10 от  11.11.2019г.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</si>
</sst>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11" xfId="0" applyFont="1" applyBorder="1" applyAlignment="1">
      <alignment horizontal="justify" vertical="center" wrapText="1"/>
    </xf>
    <xf numFmtId="0" fontId="44" fillId="0" borderId="11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2" fontId="41" fillId="0" borderId="16" xfId="0" applyNumberFormat="1" applyFont="1" applyBorder="1" applyAlignment="1">
      <alignment vertical="center" wrapText="1"/>
    </xf>
    <xf numFmtId="2" fontId="40" fillId="0" borderId="16" xfId="0" applyNumberFormat="1" applyFont="1" applyBorder="1" applyAlignment="1">
      <alignment vertical="center" wrapText="1"/>
    </xf>
    <xf numFmtId="2" fontId="42" fillId="0" borderId="16" xfId="0" applyNumberFormat="1" applyFont="1" applyBorder="1" applyAlignment="1">
      <alignment vertical="center" wrapText="1"/>
    </xf>
    <xf numFmtId="0" fontId="41" fillId="0" borderId="17" xfId="0" applyFont="1" applyBorder="1" applyAlignment="1">
      <alignment wrapText="1"/>
    </xf>
    <xf numFmtId="0" fontId="40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40" fillId="0" borderId="18" xfId="0" applyFont="1" applyBorder="1" applyAlignment="1">
      <alignment/>
    </xf>
    <xf numFmtId="164" fontId="41" fillId="0" borderId="17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42" fillId="0" borderId="20" xfId="0" applyFont="1" applyBorder="1" applyAlignment="1">
      <alignment vertical="center" wrapText="1"/>
    </xf>
    <xf numFmtId="0" fontId="45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5" fillId="0" borderId="23" xfId="0" applyFont="1" applyBorder="1" applyAlignment="1">
      <alignment wrapText="1"/>
    </xf>
    <xf numFmtId="0" fontId="45" fillId="0" borderId="24" xfId="0" applyFont="1" applyBorder="1" applyAlignment="1">
      <alignment/>
    </xf>
    <xf numFmtId="0" fontId="41" fillId="0" borderId="25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2" fontId="41" fillId="0" borderId="26" xfId="0" applyNumberFormat="1" applyFont="1" applyBorder="1" applyAlignment="1">
      <alignment vertical="center" wrapText="1"/>
    </xf>
    <xf numFmtId="2" fontId="41" fillId="0" borderId="20" xfId="0" applyNumberFormat="1" applyFont="1" applyBorder="1" applyAlignment="1">
      <alignment vertical="center" wrapText="1"/>
    </xf>
    <xf numFmtId="2" fontId="41" fillId="0" borderId="27" xfId="0" applyNumberFormat="1" applyFont="1" applyBorder="1" applyAlignment="1">
      <alignment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2" fontId="41" fillId="0" borderId="29" xfId="0" applyNumberFormat="1" applyFont="1" applyBorder="1" applyAlignment="1">
      <alignment vertical="center" wrapText="1"/>
    </xf>
    <xf numFmtId="2" fontId="42" fillId="0" borderId="30" xfId="0" applyNumberFormat="1" applyFont="1" applyBorder="1" applyAlignment="1">
      <alignment vertical="center" wrapText="1"/>
    </xf>
    <xf numFmtId="2" fontId="42" fillId="0" borderId="21" xfId="0" applyNumberFormat="1" applyFont="1" applyBorder="1" applyAlignment="1">
      <alignment vertical="center" wrapText="1"/>
    </xf>
    <xf numFmtId="2" fontId="42" fillId="0" borderId="31" xfId="0" applyNumberFormat="1" applyFont="1" applyBorder="1" applyAlignment="1">
      <alignment vertical="center" wrapText="1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 shrinkToFit="1"/>
    </xf>
    <xf numFmtId="0" fontId="47" fillId="0" borderId="0" xfId="0" applyFont="1" applyAlignment="1">
      <alignment horizontal="center" vertical="center" wrapText="1" shrinkToFit="1"/>
    </xf>
    <xf numFmtId="0" fontId="43" fillId="0" borderId="25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2" fontId="42" fillId="0" borderId="26" xfId="0" applyNumberFormat="1" applyFont="1" applyBorder="1" applyAlignment="1">
      <alignment vertical="center" wrapText="1"/>
    </xf>
    <xf numFmtId="2" fontId="42" fillId="0" borderId="27" xfId="0" applyNumberFormat="1" applyFont="1" applyBorder="1" applyAlignment="1">
      <alignment vertical="center" wrapText="1"/>
    </xf>
    <xf numFmtId="0" fontId="40" fillId="0" borderId="18" xfId="0" applyFont="1" applyBorder="1" applyAlignment="1">
      <alignment/>
    </xf>
    <xf numFmtId="0" fontId="40" fillId="0" borderId="24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4" xfId="0" applyFont="1" applyBorder="1" applyAlignment="1">
      <alignment/>
    </xf>
    <xf numFmtId="164" fontId="41" fillId="0" borderId="18" xfId="0" applyNumberFormat="1" applyFont="1" applyBorder="1" applyAlignment="1">
      <alignment/>
    </xf>
    <xf numFmtId="164" fontId="41" fillId="0" borderId="21" xfId="0" applyNumberFormat="1" applyFont="1" applyBorder="1" applyAlignment="1">
      <alignment/>
    </xf>
    <xf numFmtId="164" fontId="41" fillId="0" borderId="24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26.8515625" style="0" customWidth="1"/>
    <col min="2" max="2" width="65.421875" style="0" customWidth="1"/>
    <col min="3" max="3" width="12.8515625" style="0" customWidth="1"/>
    <col min="4" max="4" width="13.57421875" style="0" customWidth="1"/>
    <col min="5" max="5" width="9.28125" style="0" bestFit="1" customWidth="1"/>
  </cols>
  <sheetData>
    <row r="1" spans="1:3" ht="15">
      <c r="A1" s="47" t="s">
        <v>82</v>
      </c>
      <c r="B1" s="47"/>
      <c r="C1" s="47"/>
    </row>
    <row r="2" spans="1:3" ht="15">
      <c r="A2" s="47" t="s">
        <v>1</v>
      </c>
      <c r="B2" s="47"/>
      <c r="C2" s="47"/>
    </row>
    <row r="3" spans="1:3" ht="15">
      <c r="A3" s="47" t="s">
        <v>85</v>
      </c>
      <c r="B3" s="47"/>
      <c r="C3" s="47"/>
    </row>
    <row r="4" spans="1:3" ht="15">
      <c r="A4" s="2"/>
      <c r="B4" s="2"/>
      <c r="C4" s="2"/>
    </row>
    <row r="5" spans="1:3" ht="43.5" customHeight="1">
      <c r="A5" s="48" t="s">
        <v>83</v>
      </c>
      <c r="B5" s="49"/>
      <c r="C5" s="49"/>
    </row>
    <row r="6" spans="1:3" ht="27" customHeight="1" thickBot="1">
      <c r="A6" s="2"/>
      <c r="B6" s="2"/>
      <c r="C6" s="1" t="s">
        <v>0</v>
      </c>
    </row>
    <row r="7" spans="1:5" ht="47.25" thickBot="1">
      <c r="A7" s="8" t="s">
        <v>2</v>
      </c>
      <c r="B7" s="6" t="s">
        <v>3</v>
      </c>
      <c r="C7" s="18" t="s">
        <v>76</v>
      </c>
      <c r="D7" s="22" t="s">
        <v>84</v>
      </c>
      <c r="E7" s="22" t="s">
        <v>77</v>
      </c>
    </row>
    <row r="8" spans="1:5" ht="31.5" thickBot="1">
      <c r="A8" s="3" t="s">
        <v>4</v>
      </c>
      <c r="B8" s="4" t="s">
        <v>49</v>
      </c>
      <c r="C8" s="19">
        <f>SUM(C9+C11+C13+C16+C22+C24)</f>
        <v>7141150.7</v>
      </c>
      <c r="D8" s="24">
        <f>SUM(D9+D11+D13+D16+D22+D24)</f>
        <v>5030061.710000001</v>
      </c>
      <c r="E8" s="24">
        <v>72.8</v>
      </c>
    </row>
    <row r="9" spans="1:5" ht="31.5" thickBot="1">
      <c r="A9" s="7" t="s">
        <v>5</v>
      </c>
      <c r="B9" s="5" t="s">
        <v>6</v>
      </c>
      <c r="C9" s="20">
        <v>522000</v>
      </c>
      <c r="D9" s="23">
        <v>409432.98</v>
      </c>
      <c r="E9" s="23">
        <v>78.4</v>
      </c>
    </row>
    <row r="10" spans="1:5" ht="31.5" thickBot="1">
      <c r="A10" s="9" t="s">
        <v>7</v>
      </c>
      <c r="B10" s="10" t="s">
        <v>8</v>
      </c>
      <c r="C10" s="21">
        <v>522000</v>
      </c>
      <c r="D10" s="23">
        <v>409432.98</v>
      </c>
      <c r="E10" s="23">
        <v>78.4</v>
      </c>
    </row>
    <row r="11" spans="1:5" ht="47.25" thickBot="1">
      <c r="A11" s="3" t="s">
        <v>9</v>
      </c>
      <c r="B11" s="4" t="s">
        <v>50</v>
      </c>
      <c r="C11" s="19">
        <v>2099150.7</v>
      </c>
      <c r="D11" s="24">
        <f>SUM(D12)</f>
        <v>1550511.98</v>
      </c>
      <c r="E11" s="24">
        <v>73.9</v>
      </c>
    </row>
    <row r="12" spans="1:5" ht="31.5" thickBot="1">
      <c r="A12" s="9" t="s">
        <v>10</v>
      </c>
      <c r="B12" s="10" t="s">
        <v>11</v>
      </c>
      <c r="C12" s="21">
        <v>2099150.7</v>
      </c>
      <c r="D12" s="23">
        <v>1550511.98</v>
      </c>
      <c r="E12" s="23">
        <v>73.9</v>
      </c>
    </row>
    <row r="13" spans="1:5" ht="31.5" thickBot="1">
      <c r="A13" s="3" t="s">
        <v>12</v>
      </c>
      <c r="B13" s="4" t="s">
        <v>51</v>
      </c>
      <c r="C13" s="19"/>
      <c r="D13" s="23">
        <f>SUM(D14)</f>
        <v>1409.63</v>
      </c>
      <c r="E13" s="23"/>
    </row>
    <row r="14" spans="1:5" ht="31.5" thickBot="1">
      <c r="A14" s="7" t="s">
        <v>13</v>
      </c>
      <c r="B14" s="5" t="s">
        <v>14</v>
      </c>
      <c r="C14" s="20"/>
      <c r="D14" s="23">
        <f>SUM(D15)</f>
        <v>1409.63</v>
      </c>
      <c r="E14" s="23"/>
    </row>
    <row r="15" spans="1:5" ht="31.5" thickBot="1">
      <c r="A15" s="9" t="s">
        <v>15</v>
      </c>
      <c r="B15" s="10" t="s">
        <v>14</v>
      </c>
      <c r="C15" s="21"/>
      <c r="D15" s="23">
        <v>1409.63</v>
      </c>
      <c r="E15" s="23"/>
    </row>
    <row r="16" spans="1:5" ht="31.5" thickBot="1">
      <c r="A16" s="3" t="s">
        <v>16</v>
      </c>
      <c r="B16" s="4" t="s">
        <v>52</v>
      </c>
      <c r="C16" s="19">
        <f>SUM(C17:C18)</f>
        <v>4290000</v>
      </c>
      <c r="D16" s="24">
        <f>SUM(D17+D18)</f>
        <v>2910620.14</v>
      </c>
      <c r="E16" s="24">
        <v>67.8</v>
      </c>
    </row>
    <row r="17" spans="1:5" ht="31.5" thickBot="1">
      <c r="A17" s="9" t="s">
        <v>17</v>
      </c>
      <c r="B17" s="10" t="s">
        <v>18</v>
      </c>
      <c r="C17" s="21">
        <v>410000</v>
      </c>
      <c r="D17" s="23">
        <v>94911.43</v>
      </c>
      <c r="E17" s="23">
        <v>23.1</v>
      </c>
    </row>
    <row r="18" spans="1:5" ht="31.5" thickBot="1">
      <c r="A18" s="7" t="s">
        <v>19</v>
      </c>
      <c r="B18" s="5" t="s">
        <v>20</v>
      </c>
      <c r="C18" s="20">
        <f>SUM(C19:C21)</f>
        <v>3880000</v>
      </c>
      <c r="D18" s="23">
        <v>2815708.71</v>
      </c>
      <c r="E18" s="23">
        <v>72.6</v>
      </c>
    </row>
    <row r="19" spans="1:5" ht="31.5" thickBot="1">
      <c r="A19" s="9" t="s">
        <v>21</v>
      </c>
      <c r="B19" s="11" t="s">
        <v>22</v>
      </c>
      <c r="C19" s="21">
        <v>2580000</v>
      </c>
      <c r="D19" s="23">
        <v>2085235.52</v>
      </c>
      <c r="E19" s="23">
        <v>80.8</v>
      </c>
    </row>
    <row r="20" spans="1:5" ht="15">
      <c r="A20" s="12"/>
      <c r="B20" s="50" t="s">
        <v>24</v>
      </c>
      <c r="C20" s="52">
        <v>1300000</v>
      </c>
      <c r="D20" s="54">
        <v>730473.19</v>
      </c>
      <c r="E20" s="54">
        <v>56.2</v>
      </c>
    </row>
    <row r="21" spans="1:5" ht="31.5" thickBot="1">
      <c r="A21" s="9" t="s">
        <v>23</v>
      </c>
      <c r="B21" s="51"/>
      <c r="C21" s="53"/>
      <c r="D21" s="55"/>
      <c r="E21" s="55"/>
    </row>
    <row r="22" spans="1:5" ht="47.25" thickBot="1">
      <c r="A22" s="3" t="s">
        <v>25</v>
      </c>
      <c r="B22" s="4" t="s">
        <v>53</v>
      </c>
      <c r="C22" s="19">
        <v>180000</v>
      </c>
      <c r="D22" s="24">
        <f>SUM(D23)</f>
        <v>140126.98</v>
      </c>
      <c r="E22" s="24">
        <v>77.8</v>
      </c>
    </row>
    <row r="23" spans="1:5" ht="78" thickBot="1">
      <c r="A23" s="9" t="s">
        <v>26</v>
      </c>
      <c r="B23" s="11" t="s">
        <v>27</v>
      </c>
      <c r="C23" s="21">
        <v>180000</v>
      </c>
      <c r="D23" s="23">
        <v>140126.98</v>
      </c>
      <c r="E23" s="23">
        <v>77.8</v>
      </c>
    </row>
    <row r="24" spans="1:5" ht="31.5" thickBot="1">
      <c r="A24" s="3" t="s">
        <v>28</v>
      </c>
      <c r="B24" s="4" t="s">
        <v>29</v>
      </c>
      <c r="C24" s="19">
        <f>SUM(C25)</f>
        <v>50000</v>
      </c>
      <c r="D24" s="24">
        <f>SUM(D25)</f>
        <v>17960</v>
      </c>
      <c r="E24" s="24">
        <v>35.9</v>
      </c>
    </row>
    <row r="25" spans="1:5" ht="31.5" thickBot="1">
      <c r="A25" s="7" t="s">
        <v>30</v>
      </c>
      <c r="B25" s="5" t="s">
        <v>31</v>
      </c>
      <c r="C25" s="20">
        <v>50000</v>
      </c>
      <c r="D25" s="23">
        <f>SUM(D26)</f>
        <v>17960</v>
      </c>
      <c r="E25" s="23">
        <v>35.9</v>
      </c>
    </row>
    <row r="26" spans="1:5" ht="31.5" thickBot="1">
      <c r="A26" s="7" t="s">
        <v>32</v>
      </c>
      <c r="B26" s="5" t="s">
        <v>33</v>
      </c>
      <c r="C26" s="20">
        <v>50000</v>
      </c>
      <c r="D26" s="23">
        <f>SUM(D27)</f>
        <v>17960</v>
      </c>
      <c r="E26" s="23">
        <v>35.9</v>
      </c>
    </row>
    <row r="27" spans="1:5" ht="31.5" thickBot="1">
      <c r="A27" s="9" t="s">
        <v>34</v>
      </c>
      <c r="B27" s="13" t="s">
        <v>35</v>
      </c>
      <c r="C27" s="21">
        <v>50000</v>
      </c>
      <c r="D27" s="23">
        <v>17960</v>
      </c>
      <c r="E27" s="23">
        <v>35.9</v>
      </c>
    </row>
    <row r="28" spans="1:5" ht="14.25">
      <c r="A28" s="39" t="s">
        <v>36</v>
      </c>
      <c r="B28" s="39" t="s">
        <v>54</v>
      </c>
      <c r="C28" s="36">
        <f>SUM(C31+C46+C48)</f>
        <v>25562305.06</v>
      </c>
      <c r="D28" s="56">
        <f>SUM(D31+D46+D49)</f>
        <v>13273914.280000001</v>
      </c>
      <c r="E28" s="59">
        <f>D28/C28*100</f>
        <v>51.92768902821317</v>
      </c>
    </row>
    <row r="29" spans="1:5" ht="12" customHeight="1">
      <c r="A29" s="40"/>
      <c r="B29" s="40"/>
      <c r="C29" s="37"/>
      <c r="D29" s="57"/>
      <c r="E29" s="60"/>
    </row>
    <row r="30" spans="1:5" ht="6" customHeight="1" thickBot="1">
      <c r="A30" s="42"/>
      <c r="B30" s="41"/>
      <c r="C30" s="43"/>
      <c r="D30" s="58"/>
      <c r="E30" s="61"/>
    </row>
    <row r="31" spans="1:5" ht="31.5" thickBot="1">
      <c r="A31" s="3" t="s">
        <v>37</v>
      </c>
      <c r="B31" s="4" t="s">
        <v>38</v>
      </c>
      <c r="C31" s="19">
        <f>SUM(C32+C35+C41+C43)</f>
        <v>25435951</v>
      </c>
      <c r="D31" s="24">
        <f>SUM(D32+D35+D41+D43)</f>
        <v>13592795.22</v>
      </c>
      <c r="E31" s="26">
        <f>D31/C31*100</f>
        <v>53.43930415654599</v>
      </c>
    </row>
    <row r="32" spans="1:5" ht="31.5" thickBot="1">
      <c r="A32" s="16" t="s">
        <v>64</v>
      </c>
      <c r="B32" s="4" t="s">
        <v>39</v>
      </c>
      <c r="C32" s="19">
        <f>SUM(C33:C34)</f>
        <v>18356000</v>
      </c>
      <c r="D32" s="24">
        <f>SUM(D33)</f>
        <v>11223000</v>
      </c>
      <c r="E32" s="24">
        <v>75</v>
      </c>
    </row>
    <row r="33" spans="1:5" ht="31.5" thickBot="1">
      <c r="A33" s="9" t="s">
        <v>65</v>
      </c>
      <c r="B33" s="10" t="s">
        <v>40</v>
      </c>
      <c r="C33" s="21">
        <v>14956000</v>
      </c>
      <c r="D33" s="23">
        <v>11223000</v>
      </c>
      <c r="E33" s="23">
        <v>75</v>
      </c>
    </row>
    <row r="34" spans="1:5" ht="31.5" thickBot="1">
      <c r="A34" s="9" t="s">
        <v>80</v>
      </c>
      <c r="B34" s="10" t="s">
        <v>81</v>
      </c>
      <c r="C34" s="21">
        <v>3400000</v>
      </c>
      <c r="D34" s="23"/>
      <c r="E34" s="23"/>
    </row>
    <row r="35" spans="1:5" ht="31.5" thickBot="1">
      <c r="A35" s="15" t="s">
        <v>56</v>
      </c>
      <c r="B35" s="14" t="s">
        <v>41</v>
      </c>
      <c r="C35" s="19">
        <f>SUM(C36+C37+C38+C39+C40)</f>
        <v>5884175</v>
      </c>
      <c r="D35" s="24">
        <f>SUM(D36+D37+D38+D39+D40)</f>
        <v>1705122.73</v>
      </c>
      <c r="E35" s="24">
        <v>29</v>
      </c>
    </row>
    <row r="36" spans="1:5" ht="63" thickBot="1">
      <c r="A36" s="9" t="s">
        <v>57</v>
      </c>
      <c r="B36" s="5" t="s">
        <v>42</v>
      </c>
      <c r="C36" s="21">
        <v>1744091</v>
      </c>
      <c r="D36" s="23"/>
      <c r="E36" s="23"/>
    </row>
    <row r="37" spans="1:5" ht="31.5" thickBot="1">
      <c r="A37" s="9" t="s">
        <v>68</v>
      </c>
      <c r="B37" s="11" t="s">
        <v>69</v>
      </c>
      <c r="C37" s="21">
        <v>2323718</v>
      </c>
      <c r="D37" s="23">
        <v>316854.77</v>
      </c>
      <c r="E37" s="23">
        <v>13.6</v>
      </c>
    </row>
    <row r="38" spans="1:5" ht="47.25" thickBot="1">
      <c r="A38" s="9" t="s">
        <v>58</v>
      </c>
      <c r="B38" s="10" t="s">
        <v>55</v>
      </c>
      <c r="C38" s="21">
        <v>1056058</v>
      </c>
      <c r="D38" s="23">
        <v>792039</v>
      </c>
      <c r="E38" s="23">
        <v>75</v>
      </c>
    </row>
    <row r="39" spans="1:5" ht="63" thickBot="1">
      <c r="A39" s="9" t="s">
        <v>66</v>
      </c>
      <c r="B39" s="10" t="s">
        <v>67</v>
      </c>
      <c r="C39" s="21">
        <v>150000</v>
      </c>
      <c r="D39" s="23"/>
      <c r="E39" s="23"/>
    </row>
    <row r="40" spans="1:5" ht="31.5" thickBot="1">
      <c r="A40" s="9" t="s">
        <v>74</v>
      </c>
      <c r="B40" s="10" t="s">
        <v>75</v>
      </c>
      <c r="C40" s="21">
        <v>610308</v>
      </c>
      <c r="D40" s="23">
        <v>596228.96</v>
      </c>
      <c r="E40" s="23">
        <v>97.7</v>
      </c>
    </row>
    <row r="41" spans="1:5" ht="31.5" thickBot="1">
      <c r="A41" s="15" t="s">
        <v>59</v>
      </c>
      <c r="B41" s="4" t="s">
        <v>43</v>
      </c>
      <c r="C41" s="19">
        <f>SUM(C42)</f>
        <v>213536</v>
      </c>
      <c r="D41" s="24">
        <f>SUM(D42)</f>
        <v>160152</v>
      </c>
      <c r="E41" s="24">
        <v>75</v>
      </c>
    </row>
    <row r="42" spans="1:5" ht="47.25" thickBot="1">
      <c r="A42" s="9" t="s">
        <v>60</v>
      </c>
      <c r="B42" s="10" t="s">
        <v>44</v>
      </c>
      <c r="C42" s="21">
        <v>213536</v>
      </c>
      <c r="D42" s="23">
        <v>160152</v>
      </c>
      <c r="E42" s="23">
        <v>75</v>
      </c>
    </row>
    <row r="43" spans="1:5" ht="31.5" thickBot="1">
      <c r="A43" s="15" t="s">
        <v>61</v>
      </c>
      <c r="B43" s="4" t="s">
        <v>45</v>
      </c>
      <c r="C43" s="19">
        <f>SUM(C44+C45)</f>
        <v>982240</v>
      </c>
      <c r="D43" s="24">
        <f>SUM(D44+D45)</f>
        <v>504520.49</v>
      </c>
      <c r="E43" s="24">
        <v>51.4</v>
      </c>
    </row>
    <row r="44" spans="1:5" ht="63" thickBot="1">
      <c r="A44" s="7" t="s">
        <v>62</v>
      </c>
      <c r="B44" s="5" t="s">
        <v>46</v>
      </c>
      <c r="C44" s="20"/>
      <c r="D44" s="23"/>
      <c r="E44" s="23"/>
    </row>
    <row r="45" spans="1:5" ht="78" thickBot="1">
      <c r="A45" s="9" t="s">
        <v>63</v>
      </c>
      <c r="B45" s="10" t="s">
        <v>47</v>
      </c>
      <c r="C45" s="21">
        <v>982240</v>
      </c>
      <c r="D45" s="23">
        <v>504520.49</v>
      </c>
      <c r="E45" s="23">
        <v>38.2</v>
      </c>
    </row>
    <row r="46" spans="1:5" ht="31.5" thickBot="1">
      <c r="A46" s="17" t="s">
        <v>70</v>
      </c>
      <c r="B46" s="30" t="s">
        <v>71</v>
      </c>
      <c r="C46" s="19">
        <f>SUM(C47)</f>
        <v>126354.06</v>
      </c>
      <c r="D46" s="23">
        <v>126354.06</v>
      </c>
      <c r="E46" s="23">
        <v>100</v>
      </c>
    </row>
    <row r="47" spans="1:5" ht="31.5" thickBot="1">
      <c r="A47" s="9" t="s">
        <v>72</v>
      </c>
      <c r="B47" s="27" t="s">
        <v>73</v>
      </c>
      <c r="C47" s="21">
        <v>126354.06</v>
      </c>
      <c r="D47" s="23">
        <v>126354.06</v>
      </c>
      <c r="E47" s="23">
        <v>100</v>
      </c>
    </row>
    <row r="48" spans="1:5" ht="15">
      <c r="A48" s="28"/>
      <c r="B48" s="29"/>
      <c r="C48" s="44"/>
      <c r="D48" s="25"/>
      <c r="E48" s="25"/>
    </row>
    <row r="49" spans="1:5" ht="53.25">
      <c r="A49" s="12" t="s">
        <v>78</v>
      </c>
      <c r="B49" s="31" t="s">
        <v>79</v>
      </c>
      <c r="C49" s="45"/>
      <c r="D49" s="25">
        <v>-445235</v>
      </c>
      <c r="E49" s="25"/>
    </row>
    <row r="50" spans="1:5" ht="15.75" thickBot="1">
      <c r="A50" s="28"/>
      <c r="B50" s="32"/>
      <c r="C50" s="46"/>
      <c r="D50" s="25"/>
      <c r="E50" s="25"/>
    </row>
    <row r="51" spans="1:5" ht="14.25">
      <c r="A51" s="33"/>
      <c r="B51" s="40" t="s">
        <v>48</v>
      </c>
      <c r="C51" s="36">
        <f>SUM(C8+C28)</f>
        <v>32703455.759999998</v>
      </c>
      <c r="D51" s="56">
        <f>SUM(D8+D28)</f>
        <v>18303975.990000002</v>
      </c>
      <c r="E51" s="59">
        <f>D51/C51*100</f>
        <v>55.96954684033062</v>
      </c>
    </row>
    <row r="52" spans="1:5" ht="15.75" customHeight="1">
      <c r="A52" s="34"/>
      <c r="B52" s="40"/>
      <c r="C52" s="37"/>
      <c r="D52" s="57"/>
      <c r="E52" s="60"/>
    </row>
    <row r="53" spans="1:5" ht="15" thickBot="1">
      <c r="A53" s="35"/>
      <c r="B53" s="42"/>
      <c r="C53" s="38"/>
      <c r="D53" s="58"/>
      <c r="E53" s="61"/>
    </row>
  </sheetData>
  <sheetProtection/>
  <mergeCells count="19">
    <mergeCell ref="D20:D21"/>
    <mergeCell ref="E20:E21"/>
    <mergeCell ref="D28:D30"/>
    <mergeCell ref="E28:E30"/>
    <mergeCell ref="D51:D53"/>
    <mergeCell ref="E51:E53"/>
    <mergeCell ref="A1:C1"/>
    <mergeCell ref="A2:C2"/>
    <mergeCell ref="A3:C3"/>
    <mergeCell ref="A5:C5"/>
    <mergeCell ref="B20:B21"/>
    <mergeCell ref="C20:C21"/>
    <mergeCell ref="A51:A53"/>
    <mergeCell ref="C51:C53"/>
    <mergeCell ref="B28:B30"/>
    <mergeCell ref="A28:A30"/>
    <mergeCell ref="B51:B53"/>
    <mergeCell ref="C28:C30"/>
    <mergeCell ref="C48:C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2019-11-19T13:19:03Z</dcterms:modified>
  <cp:category/>
  <cp:version/>
  <cp:contentType/>
  <cp:contentStatus/>
</cp:coreProperties>
</file>