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3" i="1"/>
  <c r="D178"/>
  <c r="D164"/>
  <c r="D182"/>
  <c r="D180"/>
  <c r="D149"/>
  <c r="D145" s="1"/>
  <c r="D143"/>
  <c r="D141" s="1"/>
  <c r="D176"/>
  <c r="D174"/>
  <c r="D172"/>
  <c r="D102"/>
  <c r="D104"/>
  <c r="D98"/>
  <c r="D71"/>
  <c r="D69"/>
  <c r="D106"/>
  <c r="D64"/>
  <c r="D62"/>
  <c r="D60"/>
  <c r="D12" l="1"/>
  <c r="D11" s="1"/>
  <c r="D10" s="1"/>
  <c r="D9" s="1"/>
  <c r="D153"/>
  <c r="D166"/>
  <c r="D85"/>
  <c r="D87"/>
  <c r="D48"/>
  <c r="D47" s="1"/>
  <c r="D46" s="1"/>
  <c r="D45" s="1"/>
  <c r="D27"/>
  <c r="D26" s="1"/>
  <c r="D30"/>
  <c r="D29" s="1"/>
  <c r="D36"/>
  <c r="D35" s="1"/>
  <c r="D84" l="1"/>
  <c r="D83" s="1"/>
  <c r="D82" s="1"/>
  <c r="D25"/>
  <c r="D24" s="1"/>
  <c r="D168" l="1"/>
  <c r="D170"/>
  <c r="D130" l="1"/>
  <c r="D96"/>
  <c r="D100"/>
  <c r="D113"/>
  <c r="D115"/>
  <c r="D76"/>
  <c r="D74"/>
  <c r="D73" s="1"/>
  <c r="D78"/>
  <c r="D79"/>
  <c r="D80"/>
  <c r="D43"/>
  <c r="D42" s="1"/>
  <c r="D41" s="1"/>
  <c r="D151"/>
  <c r="D157"/>
  <c r="D135"/>
  <c r="D111"/>
  <c r="D120" l="1"/>
  <c r="D133"/>
  <c r="D94"/>
  <c r="D52"/>
  <c r="D161"/>
  <c r="D92"/>
  <c r="D139"/>
  <c r="D138" s="1"/>
  <c r="D126"/>
  <c r="D124"/>
  <c r="D123" s="1"/>
  <c r="D110"/>
  <c r="D108" s="1"/>
  <c r="D17"/>
  <c r="D16" s="1"/>
  <c r="D15" s="1"/>
  <c r="D14" s="1"/>
  <c r="D22"/>
  <c r="D21" s="1"/>
  <c r="D39"/>
  <c r="D38" s="1"/>
  <c r="D34" s="1"/>
  <c r="D32" s="1"/>
  <c r="D58"/>
  <c r="D57" s="1"/>
  <c r="D67"/>
  <c r="D66" s="1"/>
  <c r="D91" l="1"/>
  <c r="D51"/>
  <c r="D50" s="1"/>
  <c r="D119"/>
  <c r="D118" s="1"/>
  <c r="D129"/>
  <c r="D128" s="1"/>
  <c r="D90"/>
  <c r="D89" s="1"/>
  <c r="D20"/>
  <c r="D19" s="1"/>
  <c r="D117" l="1"/>
  <c r="D184" s="1"/>
  <c r="D7" s="1"/>
  <c r="D114" l="1"/>
</calcChain>
</file>

<file path=xl/sharedStrings.xml><?xml version="1.0" encoding="utf-8"?>
<sst xmlns="http://schemas.openxmlformats.org/spreadsheetml/2006/main" count="289" uniqueCount="217">
  <si>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</si>
  <si>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</si>
  <si>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</si>
  <si>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</si>
  <si>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</si>
  <si>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</si>
  <si>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</si>
  <si>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</si>
  <si>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</si>
  <si>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</si>
  <si>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</si>
  <si>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</si>
  <si>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</si>
  <si>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</si>
  <si>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</si>
  <si>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</si>
  <si>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</si>
  <si>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</si>
  <si>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</si>
  <si>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</si>
  <si>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</si>
  <si>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</si>
  <si>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</si>
  <si>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</si>
  <si>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</si>
  <si>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</si>
  <si>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</si>
  <si>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</si>
  <si>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</si>
  <si>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</si>
  <si>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</si>
  <si>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</si>
  <si>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</si>
  <si>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</si>
  <si>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</si>
  <si>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</si>
  <si>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</si>
  <si>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</si>
  <si>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</si>
  <si>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</si>
  <si>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</si>
  <si>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</si>
  <si>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</si>
  <si>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</si>
  <si>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</si>
  <si>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</si>
  <si>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</si>
  <si>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</si>
  <si>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</si>
  <si>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</si>
  <si>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</si>
  <si>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</si>
  <si>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</si>
  <si>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</si>
  <si>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</si>
  <si>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</si>
  <si>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</si>
  <si>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</si>
  <si>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</si>
  <si>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</si>
  <si>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</si>
  <si>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</si>
  <si>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</si>
  <si>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</si>
  <si>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</si>
  <si>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</si>
  <si>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</si>
  <si>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</si>
  <si>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</si>
  <si>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</si>
  <si>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</si>
  <si>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</si>
  <si>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</si>
  <si>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</si>
  <si>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</si>
  <si>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</si>
  <si>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</si>
  <si>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</si>
  <si>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</si>
  <si>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</si>
  <si>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</si>
  <si>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</si>
  <si>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</si>
  <si>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</si>
  <si>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</si>
  <si>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</si>
  <si>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</si>
  <si>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</si>
  <si>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</si>
  <si>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</si>
  <si>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</si>
  <si>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</si>
  <si>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</si>
  <si>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</si>
  <si>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</si>
  <si>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</si>
  <si>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</si>
  <si>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</si>
  <si>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</si>
  <si>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</si>
  <si>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</si>
  <si>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</si>
  <si>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</si>
  <si>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</si>
  <si>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</si>
  <si>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</si>
  <si>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</si>
  <si>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</si>
  <si>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</si>
  <si>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</si>
  <si>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</si>
  <si>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</si>
  <si>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</si>
  <si>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</si>
  <si>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</si>
  <si>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</si>
  <si>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</si>
  <si>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</si>
  <si>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</si>
  <si>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</si>
  <si>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</si>
  <si>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</si>
  <si>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</si>
  <si>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</si>
  <si>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</si>
  <si>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</si>
  <si>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</si>
  <si>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14.1.04.00000</t>
  </si>
  <si>
    <t>Улучшение санитарно-эпидемиологического состояния территории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</si>
  <si>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</si>
  <si>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</si>
  <si>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</si>
  <si>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</si>
  <si>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</si>
  <si>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</si>
  <si>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</si>
  <si>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</si>
  <si>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50.0.00.17750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</si>
  <si>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</si>
  <si>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</si>
  <si>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 xml:space="preserve">Муниципальная  программа «Доступная среда в Великосельском сельском поселении»среда»  </t>
  </si>
  <si>
    <t xml:space="preserve">Муниципальная целевая программа «Доступная среда »  </t>
  </si>
  <si>
    <t>Муниципальная  программа «Современная городская среда в Великосельском сельском поселении»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</si>
  <si>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</si>
  <si>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</si>
  <si>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</si>
  <si>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</si>
  <si>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</si>
  <si>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</si>
  <si>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</si>
  <si>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</si>
  <si>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</si>
  <si>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</si>
  <si>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</si>
  <si>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</si>
  <si>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</si>
  <si>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</si>
  <si>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</si>
  <si>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</si>
  <si>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</si>
  <si>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</si>
  <si>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</si>
  <si>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</si>
  <si>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</si>
  <si>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</si>
  <si>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</si>
  <si>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</si>
  <si>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</si>
  <si>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</si>
  <si>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</si>
  <si>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</si>
  <si>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</si>
  <si>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</si>
  <si>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</si>
  <si>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</si>
  <si>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</si>
  <si>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</si>
  <si>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</si>
  <si>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</si>
  <si>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</si>
  <si>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</si>
  <si>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</si>
  <si>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</si>
  <si>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14.1.02.70410</t>
  </si>
  <si>
    <t>24.1.01.17350</t>
  </si>
  <si>
    <t>24.1.01.77350</t>
  </si>
  <si>
    <t>50.0.00.17351</t>
  </si>
  <si>
    <t>50.0.00.17680</t>
  </si>
  <si>
    <t>Расходы на выполнение других обязательств государства</t>
  </si>
  <si>
    <t>Выполнение других обязательств государства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</si>
  <si>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</si>
  <si>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</si>
  <si>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</si>
  <si>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14.1.03.76420</t>
  </si>
  <si>
    <t>14.1.04.71810</t>
  </si>
  <si>
    <t>Иные межбюджетные трансферты</t>
  </si>
  <si>
    <t>50.0.00.17751</t>
  </si>
  <si>
    <t>50.0.00.17752</t>
  </si>
  <si>
    <t>50.0.00.17753</t>
  </si>
  <si>
    <t>Расходы на осуществление внутреннего муниципального финансового контроля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</si>
  <si>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</si>
  <si>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</si>
  <si>
    <t>Расходы на поощрение муниципальных управленческих команд за достижение показателей деятельности органов исполнительной власти</t>
  </si>
  <si>
    <t>50.0.00.11050</t>
  </si>
  <si>
    <r>
      <t xml:space="preserve">Расходы на </t>
    </r>
    <r>
      <rPr>
        <sz val="11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обеспечение жителей поселения услугами организаций культуры</t>
    </r>
  </si>
  <si>
    <r>
      <t xml:space="preserve">Расходы на 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жителей поселения услугами организаций культуры</t>
    </r>
  </si>
  <si>
    <t>Расходы на обслуживание муниципального долга</t>
  </si>
  <si>
    <t>50.0.00.17754</t>
  </si>
  <si>
    <t xml:space="preserve">Ведомственная структура расходов бюджета Великосельского сельского поселения на 2024 год </t>
  </si>
  <si>
    <t xml:space="preserve"> 2024 год                  (руб.)</t>
  </si>
  <si>
    <t>2024 год                    (руб.)план</t>
  </si>
  <si>
    <t>Мероприятия по проведению выборов депутатов муниципальных образований</t>
  </si>
  <si>
    <t>50.0.00.17780</t>
  </si>
  <si>
    <t>Межбюджетные трансферты (Расходы на  реализацию мероприятий по борьбе с борщевиком Сосновского)</t>
  </si>
  <si>
    <t>Иные межбюджетные трансферты (Закупка товаров, работ и услуг для государственных (муниципальных) нужд)</t>
  </si>
  <si>
    <t>Межбюджетные трансферты (Расходы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животных))</t>
  </si>
  <si>
    <t>Приложение 6 к  Решению Муниципального Совета Великосельского сельского поселения      от 08.04.2024 г. № 5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</si>
</sst>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justify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 shrinkToFi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1" fillId="2" borderId="1" xfId="2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3" fontId="4" fillId="2" borderId="1" xfId="2" applyNumberFormat="1" applyFont="1" applyFill="1" applyBorder="1" applyAlignment="1">
      <alignment horizontal="right" vertical="center"/>
    </xf>
    <xf numFmtId="43" fontId="2" fillId="0" borderId="1" xfId="0" applyNumberFormat="1" applyFont="1" applyFill="1" applyBorder="1" applyAlignment="1">
      <alignment horizontal="center" vertical="center"/>
    </xf>
    <xf numFmtId="43" fontId="1" fillId="2" borderId="1" xfId="2" applyNumberFormat="1" applyFont="1" applyFill="1" applyBorder="1" applyAlignment="1">
      <alignment horizontal="right" vertical="center"/>
    </xf>
    <xf numFmtId="43" fontId="12" fillId="2" borderId="1" xfId="2" applyNumberFormat="1" applyFont="1" applyFill="1" applyBorder="1" applyAlignment="1">
      <alignment horizontal="right" vertical="center"/>
    </xf>
    <xf numFmtId="43" fontId="4" fillId="2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topLeftCell="A98" workbookViewId="0">
      <selection activeCell="D14" sqref="D14"/>
    </sheetView>
  </sheetViews>
  <sheetFormatPr defaultRowHeight="14.4"/>
  <cols>
    <col min="1" max="1" width="54.88671875" customWidth="1"/>
    <col min="2" max="2" width="15.109375" customWidth="1"/>
    <col min="3" max="3" width="14.21875" customWidth="1"/>
    <col min="4" max="4" width="20.33203125" customWidth="1"/>
  </cols>
  <sheetData>
    <row r="1" spans="1:4" ht="15.6" customHeight="1">
      <c r="A1" s="2"/>
      <c r="B1" s="2"/>
      <c r="C1" s="52" t="s">
        <v>216</v>
      </c>
      <c r="D1" s="52"/>
    </row>
    <row r="2" spans="1:4" ht="48.6" customHeight="1">
      <c r="A2" s="3"/>
      <c r="B2" s="3"/>
      <c r="C2" s="52"/>
      <c r="D2" s="52"/>
    </row>
    <row r="3" spans="1:4" ht="15.6" hidden="1" customHeight="1">
      <c r="A3" s="2"/>
      <c r="B3" s="2"/>
      <c r="C3" s="52"/>
      <c r="D3" s="52"/>
    </row>
    <row r="4" spans="1:4" ht="15.6" hidden="1" customHeight="1">
      <c r="A4" s="1"/>
      <c r="B4" s="1"/>
      <c r="C4" s="52"/>
      <c r="D4" s="52"/>
    </row>
    <row r="5" spans="1:4" ht="60.75" customHeight="1">
      <c r="A5" s="53" t="s">
        <v>208</v>
      </c>
      <c r="B5" s="53"/>
      <c r="C5" s="53"/>
      <c r="D5" s="53"/>
    </row>
    <row r="6" spans="1:4" ht="60.75" customHeight="1">
      <c r="A6" s="55" t="s">
        <v>177</v>
      </c>
      <c r="B6" s="55"/>
      <c r="C6" s="55"/>
      <c r="D6" s="28" t="s">
        <v>209</v>
      </c>
    </row>
    <row r="7" spans="1:4" ht="25.2" customHeight="1">
      <c r="A7" s="56" t="s">
        <v>178</v>
      </c>
      <c r="B7" s="56"/>
      <c r="C7" s="56"/>
      <c r="D7" s="29">
        <f>D184</f>
        <v>22807210.800000001</v>
      </c>
    </row>
    <row r="8" spans="1:4" ht="46.8">
      <c r="A8" s="10" t="s">
        <v>0</v>
      </c>
      <c r="B8" s="10" t="s">
        <v>1</v>
      </c>
      <c r="C8" s="10" t="s">
        <v>2</v>
      </c>
      <c r="D8" s="10" t="s">
        <v>210</v>
      </c>
    </row>
    <row r="9" spans="1:4" ht="31.2">
      <c r="A9" s="8" t="s">
        <v>175</v>
      </c>
      <c r="B9" s="9" t="s">
        <v>176</v>
      </c>
      <c r="C9" s="9"/>
      <c r="D9" s="59">
        <f t="shared" ref="D9:D11" si="0">D10</f>
        <v>10000</v>
      </c>
    </row>
    <row r="10" spans="1:4" ht="31.2">
      <c r="A10" s="8" t="s">
        <v>173</v>
      </c>
      <c r="B10" s="9" t="s">
        <v>174</v>
      </c>
      <c r="C10" s="9"/>
      <c r="D10" s="59">
        <f t="shared" si="0"/>
        <v>10000</v>
      </c>
    </row>
    <row r="11" spans="1:4" ht="46.8">
      <c r="A11" s="11" t="s">
        <v>171</v>
      </c>
      <c r="B11" s="7" t="s">
        <v>172</v>
      </c>
      <c r="C11" s="10"/>
      <c r="D11" s="60">
        <f t="shared" si="0"/>
        <v>10000</v>
      </c>
    </row>
    <row r="12" spans="1:4" ht="31.2">
      <c r="A12" s="7" t="s">
        <v>24</v>
      </c>
      <c r="B12" s="10" t="s">
        <v>170</v>
      </c>
      <c r="C12" s="10"/>
      <c r="D12" s="60">
        <f>D13</f>
        <v>10000</v>
      </c>
    </row>
    <row r="13" spans="1:4" ht="31.2">
      <c r="A13" s="7" t="s">
        <v>17</v>
      </c>
      <c r="B13" s="10"/>
      <c r="C13" s="10">
        <v>200</v>
      </c>
      <c r="D13" s="60">
        <v>10000</v>
      </c>
    </row>
    <row r="14" spans="1:4" ht="31.2" customHeight="1">
      <c r="A14" s="8" t="s">
        <v>140</v>
      </c>
      <c r="B14" s="30" t="s">
        <v>97</v>
      </c>
      <c r="C14" s="10"/>
      <c r="D14" s="59">
        <f t="shared" ref="D14:D17" si="1">SUM(D15)</f>
        <v>10000</v>
      </c>
    </row>
    <row r="15" spans="1:4" ht="31.2">
      <c r="A15" s="8" t="s">
        <v>141</v>
      </c>
      <c r="B15" s="31" t="s">
        <v>99</v>
      </c>
      <c r="C15" s="10"/>
      <c r="D15" s="61">
        <f t="shared" si="1"/>
        <v>10000</v>
      </c>
    </row>
    <row r="16" spans="1:4" ht="31.2">
      <c r="A16" s="7" t="s">
        <v>98</v>
      </c>
      <c r="B16" s="31" t="s">
        <v>100</v>
      </c>
      <c r="C16" s="10"/>
      <c r="D16" s="60">
        <f t="shared" si="1"/>
        <v>10000</v>
      </c>
    </row>
    <row r="17" spans="1:4" ht="31.2">
      <c r="A17" s="32" t="s">
        <v>120</v>
      </c>
      <c r="B17" s="31" t="s">
        <v>101</v>
      </c>
      <c r="C17" s="10"/>
      <c r="D17" s="60">
        <f t="shared" si="1"/>
        <v>10000</v>
      </c>
    </row>
    <row r="18" spans="1:4" ht="31.2">
      <c r="A18" s="4" t="s">
        <v>17</v>
      </c>
      <c r="B18" s="33"/>
      <c r="C18" s="34">
        <v>200</v>
      </c>
      <c r="D18" s="62">
        <v>10000</v>
      </c>
    </row>
    <row r="19" spans="1:4" ht="46.8">
      <c r="A19" s="8" t="s">
        <v>3</v>
      </c>
      <c r="B19" s="9" t="s">
        <v>4</v>
      </c>
      <c r="C19" s="35"/>
      <c r="D19" s="59">
        <f>SUM(D20)</f>
        <v>0</v>
      </c>
    </row>
    <row r="20" spans="1:4" ht="46.8">
      <c r="A20" s="36" t="s">
        <v>5</v>
      </c>
      <c r="B20" s="10" t="s">
        <v>6</v>
      </c>
      <c r="C20" s="37"/>
      <c r="D20" s="60">
        <f>SUM(D21)</f>
        <v>0</v>
      </c>
    </row>
    <row r="21" spans="1:4" ht="46.8">
      <c r="A21" s="32" t="s">
        <v>7</v>
      </c>
      <c r="B21" s="10" t="s">
        <v>8</v>
      </c>
      <c r="C21" s="37"/>
      <c r="D21" s="60">
        <f>SUM(D22)</f>
        <v>0</v>
      </c>
    </row>
    <row r="22" spans="1:4" ht="62.4">
      <c r="A22" s="32" t="s">
        <v>109</v>
      </c>
      <c r="B22" s="38" t="s">
        <v>104</v>
      </c>
      <c r="C22" s="39"/>
      <c r="D22" s="63">
        <f>SUM(D23)</f>
        <v>0</v>
      </c>
    </row>
    <row r="23" spans="1:4" ht="22.5" customHeight="1">
      <c r="A23" s="4" t="s">
        <v>9</v>
      </c>
      <c r="B23" s="6"/>
      <c r="C23" s="5">
        <v>300</v>
      </c>
      <c r="D23" s="62">
        <v>0</v>
      </c>
    </row>
    <row r="24" spans="1:4" ht="45" customHeight="1">
      <c r="A24" s="8" t="s">
        <v>142</v>
      </c>
      <c r="B24" s="12" t="s">
        <v>143</v>
      </c>
      <c r="C24" s="13"/>
      <c r="D24" s="64">
        <f>D25</f>
        <v>0</v>
      </c>
    </row>
    <row r="25" spans="1:4" ht="46.8">
      <c r="A25" s="8" t="s">
        <v>144</v>
      </c>
      <c r="B25" s="12" t="s">
        <v>145</v>
      </c>
      <c r="C25" s="13"/>
      <c r="D25" s="64">
        <f>D26+D29</f>
        <v>0</v>
      </c>
    </row>
    <row r="26" spans="1:4" ht="31.2">
      <c r="A26" s="7" t="s">
        <v>146</v>
      </c>
      <c r="B26" s="6" t="s">
        <v>147</v>
      </c>
      <c r="C26" s="5"/>
      <c r="D26" s="62">
        <f>D27</f>
        <v>0</v>
      </c>
    </row>
    <row r="27" spans="1:4" ht="46.8">
      <c r="A27" s="7" t="s">
        <v>106</v>
      </c>
      <c r="B27" s="6" t="s">
        <v>148</v>
      </c>
      <c r="C27" s="5"/>
      <c r="D27" s="62">
        <f>D28</f>
        <v>0</v>
      </c>
    </row>
    <row r="28" spans="1:4" ht="31.2">
      <c r="A28" s="4" t="s">
        <v>17</v>
      </c>
      <c r="B28" s="6"/>
      <c r="C28" s="5">
        <v>200</v>
      </c>
      <c r="D28" s="65">
        <v>0</v>
      </c>
    </row>
    <row r="29" spans="1:4" ht="31.2">
      <c r="A29" s="7" t="s">
        <v>146</v>
      </c>
      <c r="B29" s="6" t="s">
        <v>149</v>
      </c>
      <c r="C29" s="5"/>
      <c r="D29" s="62">
        <f t="shared" ref="D29:D30" si="2">D30</f>
        <v>0</v>
      </c>
    </row>
    <row r="30" spans="1:4" ht="31.2">
      <c r="A30" s="7" t="s">
        <v>105</v>
      </c>
      <c r="B30" s="6" t="s">
        <v>150</v>
      </c>
      <c r="C30" s="5"/>
      <c r="D30" s="62">
        <f t="shared" si="2"/>
        <v>0</v>
      </c>
    </row>
    <row r="31" spans="1:4" ht="31.2">
      <c r="A31" s="4" t="s">
        <v>17</v>
      </c>
      <c r="B31" s="6"/>
      <c r="C31" s="5">
        <v>200</v>
      </c>
      <c r="D31" s="65">
        <v>0</v>
      </c>
    </row>
    <row r="32" spans="1:4" ht="78.75" customHeight="1">
      <c r="A32" s="54" t="s">
        <v>88</v>
      </c>
      <c r="B32" s="50" t="s">
        <v>10</v>
      </c>
      <c r="C32" s="50"/>
      <c r="D32" s="66">
        <f>D34+D41</f>
        <v>185000</v>
      </c>
    </row>
    <row r="33" spans="1:4" ht="15.75" customHeight="1">
      <c r="A33" s="54"/>
      <c r="B33" s="50"/>
      <c r="C33" s="50"/>
      <c r="D33" s="66"/>
    </row>
    <row r="34" spans="1:4" ht="62.4">
      <c r="A34" s="7" t="s">
        <v>11</v>
      </c>
      <c r="B34" s="22" t="s">
        <v>12</v>
      </c>
      <c r="C34" s="22"/>
      <c r="D34" s="67">
        <f>SUM(D35+D38)</f>
        <v>175000</v>
      </c>
    </row>
    <row r="35" spans="1:4" ht="46.8">
      <c r="A35" s="7" t="s">
        <v>13</v>
      </c>
      <c r="B35" s="22" t="s">
        <v>14</v>
      </c>
      <c r="C35" s="22"/>
      <c r="D35" s="58">
        <f>SUM(D36)</f>
        <v>50000</v>
      </c>
    </row>
    <row r="36" spans="1:4" ht="62.4">
      <c r="A36" s="7" t="s">
        <v>15</v>
      </c>
      <c r="B36" s="16" t="s">
        <v>16</v>
      </c>
      <c r="C36" s="16"/>
      <c r="D36" s="58">
        <f>SUM(D37)</f>
        <v>50000</v>
      </c>
    </row>
    <row r="37" spans="1:4" ht="31.2">
      <c r="A37" s="4" t="s">
        <v>17</v>
      </c>
      <c r="B37" s="18" t="s">
        <v>18</v>
      </c>
      <c r="C37" s="18">
        <v>200</v>
      </c>
      <c r="D37" s="67">
        <v>50000</v>
      </c>
    </row>
    <row r="38" spans="1:4" ht="78">
      <c r="A38" s="7" t="s">
        <v>19</v>
      </c>
      <c r="B38" s="16" t="s">
        <v>20</v>
      </c>
      <c r="C38" s="18"/>
      <c r="D38" s="67">
        <f>SUM(D39)</f>
        <v>125000</v>
      </c>
    </row>
    <row r="39" spans="1:4" ht="62.4">
      <c r="A39" s="7" t="s">
        <v>15</v>
      </c>
      <c r="B39" s="16" t="s">
        <v>21</v>
      </c>
      <c r="C39" s="18"/>
      <c r="D39" s="67">
        <f>SUM(D40)</f>
        <v>125000</v>
      </c>
    </row>
    <row r="40" spans="1:4" ht="31.2">
      <c r="A40" s="4" t="s">
        <v>17</v>
      </c>
      <c r="B40" s="16"/>
      <c r="C40" s="18">
        <v>200</v>
      </c>
      <c r="D40" s="68">
        <v>125000</v>
      </c>
    </row>
    <row r="41" spans="1:4" ht="31.2">
      <c r="A41" s="7" t="s">
        <v>125</v>
      </c>
      <c r="B41" s="16" t="s">
        <v>124</v>
      </c>
      <c r="C41" s="18"/>
      <c r="D41" s="67">
        <f>D42</f>
        <v>10000</v>
      </c>
    </row>
    <row r="42" spans="1:4" ht="46.8">
      <c r="A42" s="7" t="s">
        <v>126</v>
      </c>
      <c r="B42" s="16" t="s">
        <v>123</v>
      </c>
      <c r="C42" s="18"/>
      <c r="D42" s="67">
        <f>D43</f>
        <v>10000</v>
      </c>
    </row>
    <row r="43" spans="1:4" ht="31.2">
      <c r="A43" s="4" t="s">
        <v>121</v>
      </c>
      <c r="B43" s="16" t="s">
        <v>122</v>
      </c>
      <c r="C43" s="18"/>
      <c r="D43" s="67">
        <f>D44</f>
        <v>10000</v>
      </c>
    </row>
    <row r="44" spans="1:4" ht="31.2">
      <c r="A44" s="4" t="s">
        <v>17</v>
      </c>
      <c r="B44" s="16"/>
      <c r="C44" s="18">
        <v>200</v>
      </c>
      <c r="D44" s="68">
        <v>10000</v>
      </c>
    </row>
    <row r="45" spans="1:4" ht="46.8">
      <c r="A45" s="8" t="s">
        <v>157</v>
      </c>
      <c r="B45" s="40" t="s">
        <v>158</v>
      </c>
      <c r="C45" s="41"/>
      <c r="D45" s="69">
        <f t="shared" ref="D45:D48" si="3">D46</f>
        <v>10000</v>
      </c>
    </row>
    <row r="46" spans="1:4" ht="46.8">
      <c r="A46" s="8" t="s">
        <v>155</v>
      </c>
      <c r="B46" s="40" t="s">
        <v>156</v>
      </c>
      <c r="C46" s="41"/>
      <c r="D46" s="69">
        <f t="shared" si="3"/>
        <v>10000</v>
      </c>
    </row>
    <row r="47" spans="1:4" ht="31.2">
      <c r="A47" s="7" t="s">
        <v>153</v>
      </c>
      <c r="B47" s="16" t="s">
        <v>154</v>
      </c>
      <c r="C47" s="18"/>
      <c r="D47" s="67">
        <f t="shared" si="3"/>
        <v>10000</v>
      </c>
    </row>
    <row r="48" spans="1:4" ht="15.6">
      <c r="A48" s="7" t="s">
        <v>151</v>
      </c>
      <c r="B48" s="16" t="s">
        <v>152</v>
      </c>
      <c r="C48" s="18"/>
      <c r="D48" s="67">
        <f t="shared" si="3"/>
        <v>10000</v>
      </c>
    </row>
    <row r="49" spans="1:4" ht="31.2">
      <c r="A49" s="4" t="s">
        <v>17</v>
      </c>
      <c r="B49" s="16"/>
      <c r="C49" s="18">
        <v>200</v>
      </c>
      <c r="D49" s="67">
        <v>10000</v>
      </c>
    </row>
    <row r="50" spans="1:4" ht="46.8">
      <c r="A50" s="36" t="s">
        <v>25</v>
      </c>
      <c r="B50" s="40" t="s">
        <v>26</v>
      </c>
      <c r="C50" s="18"/>
      <c r="D50" s="69">
        <f>SUM(D51+D78)</f>
        <v>8587310.1600000001</v>
      </c>
    </row>
    <row r="51" spans="1:4" ht="46.8">
      <c r="A51" s="8" t="s">
        <v>27</v>
      </c>
      <c r="B51" s="40" t="s">
        <v>28</v>
      </c>
      <c r="C51" s="18"/>
      <c r="D51" s="69">
        <f>SUM(D52+D57+D66+D73)</f>
        <v>8267310.1600000001</v>
      </c>
    </row>
    <row r="52" spans="1:4" ht="15.6">
      <c r="A52" s="7" t="s">
        <v>29</v>
      </c>
      <c r="B52" s="16" t="s">
        <v>30</v>
      </c>
      <c r="C52" s="18"/>
      <c r="D52" s="58">
        <f>SUM(D53)</f>
        <v>3509184.96</v>
      </c>
    </row>
    <row r="53" spans="1:4" ht="46.8">
      <c r="A53" s="7" t="s">
        <v>90</v>
      </c>
      <c r="B53" s="16" t="s">
        <v>31</v>
      </c>
      <c r="C53" s="16"/>
      <c r="D53" s="58">
        <f>D54+D55+D56</f>
        <v>3509184.96</v>
      </c>
    </row>
    <row r="54" spans="1:4" ht="31.2">
      <c r="A54" s="4" t="s">
        <v>17</v>
      </c>
      <c r="B54" s="22" t="s">
        <v>18</v>
      </c>
      <c r="C54" s="18">
        <v>200</v>
      </c>
      <c r="D54" s="68">
        <v>2999184.96</v>
      </c>
    </row>
    <row r="55" spans="1:4" ht="15.6">
      <c r="A55" s="19" t="s">
        <v>195</v>
      </c>
      <c r="B55" s="22"/>
      <c r="C55" s="18">
        <v>500</v>
      </c>
      <c r="D55" s="68">
        <v>500000</v>
      </c>
    </row>
    <row r="56" spans="1:4" ht="15.6">
      <c r="A56" s="4" t="s">
        <v>38</v>
      </c>
      <c r="B56" s="22"/>
      <c r="C56" s="18">
        <v>800</v>
      </c>
      <c r="D56" s="67">
        <v>10000</v>
      </c>
    </row>
    <row r="57" spans="1:4" ht="15.6">
      <c r="A57" s="7" t="s">
        <v>32</v>
      </c>
      <c r="B57" s="16" t="s">
        <v>33</v>
      </c>
      <c r="C57" s="17"/>
      <c r="D57" s="58">
        <f>SUM(D58+D60+D62+D64)</f>
        <v>4295894.4000000004</v>
      </c>
    </row>
    <row r="58" spans="1:4" ht="46.8">
      <c r="A58" s="7" t="s">
        <v>91</v>
      </c>
      <c r="B58" s="16" t="s">
        <v>34</v>
      </c>
      <c r="C58" s="17"/>
      <c r="D58" s="58">
        <f>SUM(D59)</f>
        <v>980894.4</v>
      </c>
    </row>
    <row r="59" spans="1:4" ht="31.2">
      <c r="A59" s="4" t="s">
        <v>17</v>
      </c>
      <c r="B59" s="18"/>
      <c r="C59" s="18">
        <v>200</v>
      </c>
      <c r="D59" s="68">
        <v>980894.4</v>
      </c>
    </row>
    <row r="60" spans="1:4" ht="62.4">
      <c r="A60" s="7" t="s">
        <v>179</v>
      </c>
      <c r="B60" s="16" t="s">
        <v>180</v>
      </c>
      <c r="C60" s="18"/>
      <c r="D60" s="67">
        <f>SUM(D61)</f>
        <v>15000</v>
      </c>
    </row>
    <row r="61" spans="1:4" ht="31.2">
      <c r="A61" s="4" t="s">
        <v>17</v>
      </c>
      <c r="B61" s="18"/>
      <c r="C61" s="18">
        <v>200</v>
      </c>
      <c r="D61" s="68">
        <v>15000</v>
      </c>
    </row>
    <row r="62" spans="1:4" ht="46.8">
      <c r="A62" s="7" t="s">
        <v>181</v>
      </c>
      <c r="B62" s="16" t="s">
        <v>182</v>
      </c>
      <c r="C62" s="18"/>
      <c r="D62" s="67">
        <f>SUM(D63)</f>
        <v>300000</v>
      </c>
    </row>
    <row r="63" spans="1:4" ht="31.2">
      <c r="A63" s="4" t="s">
        <v>17</v>
      </c>
      <c r="B63" s="18"/>
      <c r="C63" s="18">
        <v>200</v>
      </c>
      <c r="D63" s="67">
        <v>300000</v>
      </c>
    </row>
    <row r="64" spans="1:4" ht="78">
      <c r="A64" s="7" t="s">
        <v>215</v>
      </c>
      <c r="B64" s="16" t="s">
        <v>183</v>
      </c>
      <c r="C64" s="18"/>
      <c r="D64" s="67">
        <f>SUM(D65)</f>
        <v>3000000</v>
      </c>
    </row>
    <row r="65" spans="1:4" ht="46.8">
      <c r="A65" s="4" t="s">
        <v>214</v>
      </c>
      <c r="B65" s="18"/>
      <c r="C65" s="18">
        <v>200</v>
      </c>
      <c r="D65" s="68">
        <v>3000000</v>
      </c>
    </row>
    <row r="66" spans="1:4" ht="31.2">
      <c r="A66" s="7" t="s">
        <v>35</v>
      </c>
      <c r="B66" s="16" t="s">
        <v>36</v>
      </c>
      <c r="C66" s="17"/>
      <c r="D66" s="58">
        <f>SUM(D67+D69+D71)</f>
        <v>80498.8</v>
      </c>
    </row>
    <row r="67" spans="1:4" ht="46.8">
      <c r="A67" s="7" t="s">
        <v>92</v>
      </c>
      <c r="B67" s="16" t="s">
        <v>37</v>
      </c>
      <c r="C67" s="17"/>
      <c r="D67" s="58">
        <f>SUM(D68)</f>
        <v>80498.8</v>
      </c>
    </row>
    <row r="68" spans="1:4" ht="31.2">
      <c r="A68" s="4" t="s">
        <v>17</v>
      </c>
      <c r="B68" s="18"/>
      <c r="C68" s="18">
        <v>200</v>
      </c>
      <c r="D68" s="68">
        <v>80498.8</v>
      </c>
    </row>
    <row r="69" spans="1:4" ht="46.8">
      <c r="A69" s="20" t="s">
        <v>190</v>
      </c>
      <c r="B69" s="21" t="s">
        <v>191</v>
      </c>
      <c r="C69" s="18"/>
      <c r="D69" s="68">
        <f>D70</f>
        <v>0</v>
      </c>
    </row>
    <row r="70" spans="1:4" ht="31.2">
      <c r="A70" s="19" t="s">
        <v>17</v>
      </c>
      <c r="B70" s="18"/>
      <c r="C70" s="18">
        <v>200</v>
      </c>
      <c r="D70" s="68">
        <v>0</v>
      </c>
    </row>
    <row r="71" spans="1:4" ht="46.8">
      <c r="A71" s="20" t="s">
        <v>192</v>
      </c>
      <c r="B71" s="21" t="s">
        <v>193</v>
      </c>
      <c r="C71" s="18"/>
      <c r="D71" s="68">
        <f>D72</f>
        <v>0</v>
      </c>
    </row>
    <row r="72" spans="1:4" ht="31.2">
      <c r="A72" s="19" t="s">
        <v>17</v>
      </c>
      <c r="B72" s="18"/>
      <c r="C72" s="18">
        <v>200</v>
      </c>
      <c r="D72" s="68">
        <v>0</v>
      </c>
    </row>
    <row r="73" spans="1:4" ht="31.2">
      <c r="A73" s="7" t="s">
        <v>128</v>
      </c>
      <c r="B73" s="18" t="s">
        <v>127</v>
      </c>
      <c r="C73" s="18"/>
      <c r="D73" s="67">
        <f>D74+D76</f>
        <v>381732</v>
      </c>
    </row>
    <row r="74" spans="1:4" ht="39" customHeight="1">
      <c r="A74" s="7" t="s">
        <v>130</v>
      </c>
      <c r="B74" s="18" t="s">
        <v>129</v>
      </c>
      <c r="C74" s="18"/>
      <c r="D74" s="67">
        <f>D75</f>
        <v>90000</v>
      </c>
    </row>
    <row r="75" spans="1:4" ht="39" customHeight="1">
      <c r="A75" s="4" t="s">
        <v>17</v>
      </c>
      <c r="B75" s="18"/>
      <c r="C75" s="18">
        <v>200</v>
      </c>
      <c r="D75" s="67">
        <v>90000</v>
      </c>
    </row>
    <row r="76" spans="1:4" ht="39" customHeight="1">
      <c r="A76" s="7" t="s">
        <v>213</v>
      </c>
      <c r="B76" s="18" t="s">
        <v>194</v>
      </c>
      <c r="C76" s="18"/>
      <c r="D76" s="67">
        <f>D77</f>
        <v>291732</v>
      </c>
    </row>
    <row r="77" spans="1:4" ht="39" customHeight="1">
      <c r="A77" s="4" t="s">
        <v>214</v>
      </c>
      <c r="B77" s="18"/>
      <c r="C77" s="18">
        <v>500</v>
      </c>
      <c r="D77" s="67">
        <v>291732</v>
      </c>
    </row>
    <row r="78" spans="1:4" ht="31.2">
      <c r="A78" s="8" t="s">
        <v>111</v>
      </c>
      <c r="B78" s="41" t="s">
        <v>110</v>
      </c>
      <c r="C78" s="42"/>
      <c r="D78" s="69">
        <f>D81</f>
        <v>320000</v>
      </c>
    </row>
    <row r="79" spans="1:4" ht="31.2">
      <c r="A79" s="7" t="s">
        <v>112</v>
      </c>
      <c r="B79" s="17" t="s">
        <v>113</v>
      </c>
      <c r="C79" s="18"/>
      <c r="D79" s="58">
        <f>D81</f>
        <v>320000</v>
      </c>
    </row>
    <row r="80" spans="1:4" ht="46.8">
      <c r="A80" s="7" t="s">
        <v>114</v>
      </c>
      <c r="B80" s="17" t="s">
        <v>115</v>
      </c>
      <c r="C80" s="18"/>
      <c r="D80" s="58">
        <f>D81</f>
        <v>320000</v>
      </c>
    </row>
    <row r="81" spans="1:4" ht="15.6">
      <c r="A81" s="4" t="s">
        <v>38</v>
      </c>
      <c r="B81" s="18"/>
      <c r="C81" s="18">
        <v>800</v>
      </c>
      <c r="D81" s="58">
        <v>320000</v>
      </c>
    </row>
    <row r="82" spans="1:4" ht="46.8">
      <c r="A82" s="25" t="s">
        <v>165</v>
      </c>
      <c r="B82" s="41" t="s">
        <v>167</v>
      </c>
      <c r="C82" s="41"/>
      <c r="D82" s="69">
        <f>D83</f>
        <v>57305</v>
      </c>
    </row>
    <row r="83" spans="1:4" ht="46.8">
      <c r="A83" s="25" t="s">
        <v>165</v>
      </c>
      <c r="B83" s="41" t="s">
        <v>166</v>
      </c>
      <c r="C83" s="41"/>
      <c r="D83" s="69">
        <f>D84</f>
        <v>57305</v>
      </c>
    </row>
    <row r="84" spans="1:4" ht="31.2">
      <c r="A84" s="15" t="s">
        <v>163</v>
      </c>
      <c r="B84" s="18" t="s">
        <v>164</v>
      </c>
      <c r="C84" s="18"/>
      <c r="D84" s="58">
        <f>D85+D87</f>
        <v>57305</v>
      </c>
    </row>
    <row r="85" spans="1:4" ht="78">
      <c r="A85" s="15" t="s">
        <v>161</v>
      </c>
      <c r="B85" s="18" t="s">
        <v>162</v>
      </c>
      <c r="C85" s="18"/>
      <c r="D85" s="58">
        <f>D86</f>
        <v>2866</v>
      </c>
    </row>
    <row r="86" spans="1:4" ht="31.2">
      <c r="A86" s="23" t="s">
        <v>17</v>
      </c>
      <c r="B86" s="18"/>
      <c r="C86" s="18">
        <v>200</v>
      </c>
      <c r="D86" s="58">
        <v>2866</v>
      </c>
    </row>
    <row r="87" spans="1:4" ht="78">
      <c r="A87" s="15" t="s">
        <v>159</v>
      </c>
      <c r="B87" s="18" t="s">
        <v>160</v>
      </c>
      <c r="C87" s="18"/>
      <c r="D87" s="58">
        <f>D88</f>
        <v>54439</v>
      </c>
    </row>
    <row r="88" spans="1:4" ht="31.2">
      <c r="A88" s="23" t="s">
        <v>17</v>
      </c>
      <c r="B88" s="18"/>
      <c r="C88" s="18">
        <v>200</v>
      </c>
      <c r="D88" s="58">
        <v>54439</v>
      </c>
    </row>
    <row r="89" spans="1:4" ht="46.8">
      <c r="A89" s="43" t="s">
        <v>39</v>
      </c>
      <c r="B89" s="40" t="s">
        <v>40</v>
      </c>
      <c r="C89" s="41"/>
      <c r="D89" s="69">
        <f>SUM(D90+D108+D113)</f>
        <v>4017967</v>
      </c>
    </row>
    <row r="90" spans="1:4" ht="78">
      <c r="A90" s="25" t="s">
        <v>93</v>
      </c>
      <c r="B90" s="40" t="s">
        <v>41</v>
      </c>
      <c r="C90" s="18"/>
      <c r="D90" s="58">
        <f>SUM(D91)</f>
        <v>4017967</v>
      </c>
    </row>
    <row r="91" spans="1:4" ht="93.6">
      <c r="A91" s="44" t="s">
        <v>42</v>
      </c>
      <c r="B91" s="16" t="s">
        <v>43</v>
      </c>
      <c r="C91" s="17"/>
      <c r="D91" s="58">
        <f>SUM(D92+D94+D96+D100+D104+D106+D98+D102)</f>
        <v>4017967</v>
      </c>
    </row>
    <row r="92" spans="1:4" ht="78">
      <c r="A92" s="15" t="s">
        <v>94</v>
      </c>
      <c r="B92" s="16" t="s">
        <v>44</v>
      </c>
      <c r="C92" s="17"/>
      <c r="D92" s="58">
        <f>SUM(D93)</f>
        <v>26661</v>
      </c>
    </row>
    <row r="93" spans="1:4" ht="31.2">
      <c r="A93" s="23" t="s">
        <v>17</v>
      </c>
      <c r="B93" s="16"/>
      <c r="C93" s="18">
        <v>200</v>
      </c>
      <c r="D93" s="68">
        <v>26661</v>
      </c>
    </row>
    <row r="94" spans="1:4" ht="31.2">
      <c r="A94" s="15" t="s">
        <v>45</v>
      </c>
      <c r="B94" s="16" t="s">
        <v>46</v>
      </c>
      <c r="C94" s="17"/>
      <c r="D94" s="58">
        <f>SUM(D95)</f>
        <v>3991306</v>
      </c>
    </row>
    <row r="95" spans="1:4" ht="31.2">
      <c r="A95" s="23" t="s">
        <v>17</v>
      </c>
      <c r="B95" s="16"/>
      <c r="C95" s="17">
        <v>200</v>
      </c>
      <c r="D95" s="68">
        <v>3991306</v>
      </c>
    </row>
    <row r="96" spans="1:4" ht="31.2">
      <c r="A96" s="15" t="s">
        <v>108</v>
      </c>
      <c r="B96" s="16" t="s">
        <v>107</v>
      </c>
      <c r="C96" s="17"/>
      <c r="D96" s="58">
        <f>D97</f>
        <v>0</v>
      </c>
    </row>
    <row r="97" spans="1:4" ht="31.2">
      <c r="A97" s="23" t="s">
        <v>17</v>
      </c>
      <c r="B97" s="16"/>
      <c r="C97" s="17">
        <v>200</v>
      </c>
      <c r="D97" s="68">
        <v>0</v>
      </c>
    </row>
    <row r="98" spans="1:4" ht="15.6">
      <c r="A98" s="20" t="s">
        <v>67</v>
      </c>
      <c r="B98" s="21" t="s">
        <v>107</v>
      </c>
      <c r="C98" s="17"/>
      <c r="D98" s="68">
        <f>D99</f>
        <v>0</v>
      </c>
    </row>
    <row r="99" spans="1:4" ht="15.6">
      <c r="A99" s="19" t="s">
        <v>195</v>
      </c>
      <c r="B99" s="16"/>
      <c r="C99" s="17">
        <v>500</v>
      </c>
      <c r="D99" s="68">
        <v>0</v>
      </c>
    </row>
    <row r="100" spans="1:4" ht="31.2">
      <c r="A100" s="15" t="s">
        <v>47</v>
      </c>
      <c r="B100" s="16" t="s">
        <v>48</v>
      </c>
      <c r="C100" s="17"/>
      <c r="D100" s="58">
        <f>D101</f>
        <v>0</v>
      </c>
    </row>
    <row r="101" spans="1:4" ht="31.2">
      <c r="A101" s="15" t="s">
        <v>17</v>
      </c>
      <c r="B101" s="16"/>
      <c r="C101" s="17">
        <v>200</v>
      </c>
      <c r="D101" s="68">
        <v>0</v>
      </c>
    </row>
    <row r="102" spans="1:4" ht="15.6">
      <c r="A102" s="20" t="s">
        <v>67</v>
      </c>
      <c r="B102" s="21" t="s">
        <v>48</v>
      </c>
      <c r="C102" s="17"/>
      <c r="D102" s="70">
        <f>D103</f>
        <v>0</v>
      </c>
    </row>
    <row r="103" spans="1:4" ht="15.6">
      <c r="A103" s="19" t="s">
        <v>195</v>
      </c>
      <c r="B103" s="16"/>
      <c r="C103" s="17">
        <v>500</v>
      </c>
      <c r="D103" s="68">
        <v>0</v>
      </c>
    </row>
    <row r="104" spans="1:4" ht="15.6">
      <c r="A104" s="20" t="s">
        <v>67</v>
      </c>
      <c r="B104" s="16" t="s">
        <v>184</v>
      </c>
      <c r="C104" s="17"/>
      <c r="D104" s="58">
        <f>D105</f>
        <v>0</v>
      </c>
    </row>
    <row r="105" spans="1:4" ht="15.6">
      <c r="A105" s="19" t="s">
        <v>195</v>
      </c>
      <c r="B105" s="16"/>
      <c r="C105" s="17">
        <v>500</v>
      </c>
      <c r="D105" s="67">
        <v>0</v>
      </c>
    </row>
    <row r="106" spans="1:4" ht="15.6">
      <c r="A106" s="20" t="s">
        <v>67</v>
      </c>
      <c r="B106" s="16" t="s">
        <v>185</v>
      </c>
      <c r="C106" s="17"/>
      <c r="D106" s="58">
        <f>D107</f>
        <v>0</v>
      </c>
    </row>
    <row r="107" spans="1:4" ht="15.6">
      <c r="A107" s="19" t="s">
        <v>195</v>
      </c>
      <c r="B107" s="16"/>
      <c r="C107" s="17">
        <v>500</v>
      </c>
      <c r="D107" s="67">
        <v>0</v>
      </c>
    </row>
    <row r="108" spans="1:4" ht="15.75" customHeight="1">
      <c r="A108" s="48" t="s">
        <v>96</v>
      </c>
      <c r="B108" s="50" t="s">
        <v>49</v>
      </c>
      <c r="C108" s="51"/>
      <c r="D108" s="66">
        <f>SUM(D110)</f>
        <v>0</v>
      </c>
    </row>
    <row r="109" spans="1:4" ht="30" customHeight="1">
      <c r="A109" s="48"/>
      <c r="B109" s="50"/>
      <c r="C109" s="51"/>
      <c r="D109" s="66"/>
    </row>
    <row r="110" spans="1:4" ht="15.6">
      <c r="A110" s="15" t="s">
        <v>50</v>
      </c>
      <c r="B110" s="16" t="s">
        <v>51</v>
      </c>
      <c r="C110" s="17"/>
      <c r="D110" s="58">
        <f>SUM(D111)</f>
        <v>0</v>
      </c>
    </row>
    <row r="111" spans="1:4" ht="46.8">
      <c r="A111" s="44" t="s">
        <v>89</v>
      </c>
      <c r="B111" s="16" t="s">
        <v>52</v>
      </c>
      <c r="C111" s="17"/>
      <c r="D111" s="58">
        <f>D112</f>
        <v>0</v>
      </c>
    </row>
    <row r="112" spans="1:4" ht="31.2">
      <c r="A112" s="23" t="s">
        <v>17</v>
      </c>
      <c r="B112" s="16"/>
      <c r="C112" s="17">
        <v>200</v>
      </c>
      <c r="D112" s="58">
        <v>0</v>
      </c>
    </row>
    <row r="113" spans="1:4" ht="78">
      <c r="A113" s="25" t="s">
        <v>134</v>
      </c>
      <c r="B113" s="40" t="s">
        <v>133</v>
      </c>
      <c r="C113" s="41"/>
      <c r="D113" s="69">
        <f>D116</f>
        <v>0</v>
      </c>
    </row>
    <row r="114" spans="1:4" ht="46.8">
      <c r="A114" s="15" t="s">
        <v>135</v>
      </c>
      <c r="B114" s="16" t="s">
        <v>132</v>
      </c>
      <c r="C114" s="17"/>
      <c r="D114" s="58">
        <f>D115</f>
        <v>0</v>
      </c>
    </row>
    <row r="115" spans="1:4" ht="79.2" customHeight="1">
      <c r="A115" s="15" t="s">
        <v>136</v>
      </c>
      <c r="B115" s="16" t="s">
        <v>131</v>
      </c>
      <c r="C115" s="17"/>
      <c r="D115" s="58">
        <f>D116</f>
        <v>0</v>
      </c>
    </row>
    <row r="116" spans="1:4" ht="31.2">
      <c r="A116" s="23" t="s">
        <v>17</v>
      </c>
      <c r="B116" s="16"/>
      <c r="C116" s="17">
        <v>200</v>
      </c>
      <c r="D116" s="58">
        <v>0</v>
      </c>
    </row>
    <row r="117" spans="1:4" ht="62.4">
      <c r="A117" s="25" t="s">
        <v>53</v>
      </c>
      <c r="B117" s="40" t="s">
        <v>54</v>
      </c>
      <c r="C117" s="41"/>
      <c r="D117" s="69">
        <f>SUM(D118+D128)</f>
        <v>731500</v>
      </c>
    </row>
    <row r="118" spans="1:4" ht="46.8">
      <c r="A118" s="15" t="s">
        <v>55</v>
      </c>
      <c r="B118" s="16" t="s">
        <v>56</v>
      </c>
      <c r="C118" s="41"/>
      <c r="D118" s="58">
        <f>SUM(D119+D123+D126)</f>
        <v>234000</v>
      </c>
    </row>
    <row r="119" spans="1:4" ht="31.2">
      <c r="A119" s="15" t="s">
        <v>57</v>
      </c>
      <c r="B119" s="16" t="s">
        <v>58</v>
      </c>
      <c r="C119" s="41"/>
      <c r="D119" s="58">
        <f>SUM(D120)</f>
        <v>30000</v>
      </c>
    </row>
    <row r="120" spans="1:4" ht="31.2">
      <c r="A120" s="15" t="s">
        <v>59</v>
      </c>
      <c r="B120" s="16" t="s">
        <v>60</v>
      </c>
      <c r="C120" s="41"/>
      <c r="D120" s="58">
        <f>SUM(D121+D122)</f>
        <v>30000</v>
      </c>
    </row>
    <row r="121" spans="1:4" ht="31.2">
      <c r="A121" s="23" t="s">
        <v>17</v>
      </c>
      <c r="B121" s="16"/>
      <c r="C121" s="18">
        <v>200</v>
      </c>
      <c r="D121" s="67">
        <v>0</v>
      </c>
    </row>
    <row r="122" spans="1:4" ht="15.6">
      <c r="A122" s="23" t="s">
        <v>38</v>
      </c>
      <c r="B122" s="16"/>
      <c r="C122" s="18">
        <v>800</v>
      </c>
      <c r="D122" s="67">
        <v>30000</v>
      </c>
    </row>
    <row r="123" spans="1:4" ht="62.4">
      <c r="A123" s="15" t="s">
        <v>61</v>
      </c>
      <c r="B123" s="16" t="s">
        <v>62</v>
      </c>
      <c r="C123" s="41"/>
      <c r="D123" s="58">
        <f>D124</f>
        <v>122000</v>
      </c>
    </row>
    <row r="124" spans="1:4" ht="31.2">
      <c r="A124" s="44" t="s">
        <v>63</v>
      </c>
      <c r="B124" s="16" t="s">
        <v>64</v>
      </c>
      <c r="C124" s="16"/>
      <c r="D124" s="58">
        <f>SUM(D125)</f>
        <v>122000</v>
      </c>
    </row>
    <row r="125" spans="1:4" ht="31.2">
      <c r="A125" s="23" t="s">
        <v>17</v>
      </c>
      <c r="B125" s="22"/>
      <c r="C125" s="22">
        <v>200</v>
      </c>
      <c r="D125" s="67">
        <v>122000</v>
      </c>
    </row>
    <row r="126" spans="1:4" ht="31.2">
      <c r="A126" s="15" t="s">
        <v>65</v>
      </c>
      <c r="B126" s="16" t="s">
        <v>66</v>
      </c>
      <c r="C126" s="16"/>
      <c r="D126" s="58">
        <f>SUM(D127)</f>
        <v>82000</v>
      </c>
    </row>
    <row r="127" spans="1:4" ht="31.2">
      <c r="A127" s="23" t="s">
        <v>17</v>
      </c>
      <c r="B127" s="22"/>
      <c r="C127" s="22">
        <v>200</v>
      </c>
      <c r="D127" s="67">
        <v>82000</v>
      </c>
    </row>
    <row r="128" spans="1:4" ht="46.8">
      <c r="A128" s="25" t="s">
        <v>95</v>
      </c>
      <c r="B128" s="16" t="s">
        <v>68</v>
      </c>
      <c r="C128" s="16"/>
      <c r="D128" s="58">
        <f>SUM(D129)</f>
        <v>497500</v>
      </c>
    </row>
    <row r="129" spans="1:4" ht="31.2">
      <c r="A129" s="15" t="s">
        <v>69</v>
      </c>
      <c r="B129" s="16" t="s">
        <v>70</v>
      </c>
      <c r="C129" s="16"/>
      <c r="D129" s="58">
        <f>SUM(D130+D133+D135)</f>
        <v>497500</v>
      </c>
    </row>
    <row r="130" spans="1:4" ht="46.8">
      <c r="A130" s="44" t="s">
        <v>23</v>
      </c>
      <c r="B130" s="16" t="s">
        <v>71</v>
      </c>
      <c r="C130" s="16"/>
      <c r="D130" s="58">
        <f>SUM(D131:D132)</f>
        <v>291287.2</v>
      </c>
    </row>
    <row r="131" spans="1:4" ht="31.2">
      <c r="A131" s="23" t="s">
        <v>17</v>
      </c>
      <c r="B131" s="16"/>
      <c r="C131" s="22">
        <v>200</v>
      </c>
      <c r="D131" s="67">
        <v>0</v>
      </c>
    </row>
    <row r="132" spans="1:4" ht="15.6">
      <c r="A132" s="23" t="s">
        <v>38</v>
      </c>
      <c r="B132" s="22"/>
      <c r="C132" s="22">
        <v>800</v>
      </c>
      <c r="D132" s="67">
        <v>291287.2</v>
      </c>
    </row>
    <row r="133" spans="1:4" ht="46.8">
      <c r="A133" s="44" t="s">
        <v>72</v>
      </c>
      <c r="B133" s="16" t="s">
        <v>73</v>
      </c>
      <c r="C133" s="18"/>
      <c r="D133" s="58">
        <f>SUM(D134)</f>
        <v>10000</v>
      </c>
    </row>
    <row r="134" spans="1:4" ht="31.2">
      <c r="A134" s="23" t="s">
        <v>17</v>
      </c>
      <c r="B134" s="22"/>
      <c r="C134" s="22">
        <v>200</v>
      </c>
      <c r="D134" s="67">
        <v>10000</v>
      </c>
    </row>
    <row r="135" spans="1:4" ht="31.2">
      <c r="A135" s="15" t="s">
        <v>116</v>
      </c>
      <c r="B135" s="22" t="s">
        <v>117</v>
      </c>
      <c r="C135" s="22"/>
      <c r="D135" s="67">
        <f>D136+D137</f>
        <v>196212.80000000002</v>
      </c>
    </row>
    <row r="136" spans="1:4" ht="31.2">
      <c r="A136" s="23" t="s">
        <v>17</v>
      </c>
      <c r="B136" s="22"/>
      <c r="C136" s="22">
        <v>200</v>
      </c>
      <c r="D136" s="68">
        <v>193773.85</v>
      </c>
    </row>
    <row r="137" spans="1:4" ht="15.6">
      <c r="A137" s="23" t="s">
        <v>38</v>
      </c>
      <c r="B137" s="22"/>
      <c r="C137" s="22">
        <v>800</v>
      </c>
      <c r="D137" s="68">
        <v>2438.9499999999998</v>
      </c>
    </row>
    <row r="138" spans="1:4" ht="15.6">
      <c r="A138" s="25" t="s">
        <v>74</v>
      </c>
      <c r="B138" s="40" t="s">
        <v>75</v>
      </c>
      <c r="C138" s="40"/>
      <c r="D138" s="69">
        <f>D139+D141+D145+D151+D153+D157+D161+D164+D167+D169+D171+D172+D174+D176+D180+D182+D178</f>
        <v>9198128.6400000006</v>
      </c>
    </row>
    <row r="139" spans="1:4" ht="31.2">
      <c r="A139" s="15" t="s">
        <v>102</v>
      </c>
      <c r="B139" s="16" t="s">
        <v>103</v>
      </c>
      <c r="C139" s="40"/>
      <c r="D139" s="58">
        <f>SUM(D140)</f>
        <v>0</v>
      </c>
    </row>
    <row r="140" spans="1:4" ht="31.2">
      <c r="A140" s="23" t="s">
        <v>17</v>
      </c>
      <c r="B140" s="40"/>
      <c r="C140" s="22">
        <v>200</v>
      </c>
      <c r="D140" s="67">
        <v>0</v>
      </c>
    </row>
    <row r="141" spans="1:4" ht="15.6">
      <c r="A141" s="44" t="s">
        <v>76</v>
      </c>
      <c r="B141" s="16" t="s">
        <v>77</v>
      </c>
      <c r="C141" s="22"/>
      <c r="D141" s="58">
        <f>SUM(D142+D143)</f>
        <v>1112700</v>
      </c>
    </row>
    <row r="142" spans="1:4" ht="78">
      <c r="A142" s="23" t="s">
        <v>22</v>
      </c>
      <c r="B142" s="22"/>
      <c r="C142" s="22">
        <v>100</v>
      </c>
      <c r="D142" s="68">
        <v>1112700</v>
      </c>
    </row>
    <row r="143" spans="1:4" ht="46.8">
      <c r="A143" s="24" t="s">
        <v>202</v>
      </c>
      <c r="B143" s="21" t="s">
        <v>203</v>
      </c>
      <c r="C143" s="22"/>
      <c r="D143" s="68">
        <f>D144</f>
        <v>0</v>
      </c>
    </row>
    <row r="144" spans="1:4" ht="46.8">
      <c r="A144" s="24" t="s">
        <v>202</v>
      </c>
      <c r="B144" s="22"/>
      <c r="C144" s="22">
        <v>100</v>
      </c>
      <c r="D144" s="68">
        <v>0</v>
      </c>
    </row>
    <row r="145" spans="1:4" ht="15.6">
      <c r="A145" s="44" t="s">
        <v>78</v>
      </c>
      <c r="B145" s="16" t="s">
        <v>79</v>
      </c>
      <c r="C145" s="22"/>
      <c r="D145" s="58">
        <f>D146+D147+D148+D149</f>
        <v>4730568.7700000005</v>
      </c>
    </row>
    <row r="146" spans="1:4" ht="78">
      <c r="A146" s="23" t="s">
        <v>22</v>
      </c>
      <c r="B146" s="22"/>
      <c r="C146" s="22">
        <v>100</v>
      </c>
      <c r="D146" s="68">
        <v>3797465.14</v>
      </c>
    </row>
    <row r="147" spans="1:4" ht="31.2">
      <c r="A147" s="23" t="s">
        <v>17</v>
      </c>
      <c r="B147" s="22"/>
      <c r="C147" s="22">
        <v>200</v>
      </c>
      <c r="D147" s="68">
        <v>933103.17</v>
      </c>
    </row>
    <row r="148" spans="1:4" ht="15.6">
      <c r="A148" s="23" t="s">
        <v>38</v>
      </c>
      <c r="B148" s="22"/>
      <c r="C148" s="22">
        <v>800</v>
      </c>
      <c r="D148" s="68">
        <v>0.46</v>
      </c>
    </row>
    <row r="149" spans="1:4" ht="46.8">
      <c r="A149" s="24" t="s">
        <v>202</v>
      </c>
      <c r="B149" s="21" t="s">
        <v>203</v>
      </c>
      <c r="C149" s="22"/>
      <c r="D149" s="68">
        <f>D150</f>
        <v>0</v>
      </c>
    </row>
    <row r="150" spans="1:4" ht="46.8">
      <c r="A150" s="24" t="s">
        <v>202</v>
      </c>
      <c r="B150" s="22"/>
      <c r="C150" s="22">
        <v>100</v>
      </c>
      <c r="D150" s="68">
        <v>0</v>
      </c>
    </row>
    <row r="151" spans="1:4" ht="31.2">
      <c r="A151" s="15" t="s">
        <v>119</v>
      </c>
      <c r="B151" s="22" t="s">
        <v>118</v>
      </c>
      <c r="C151" s="22"/>
      <c r="D151" s="67">
        <f>D152</f>
        <v>260000</v>
      </c>
    </row>
    <row r="152" spans="1:4" ht="15.6">
      <c r="A152" s="23" t="s">
        <v>9</v>
      </c>
      <c r="B152" s="22"/>
      <c r="C152" s="22">
        <v>300</v>
      </c>
      <c r="D152" s="71">
        <v>260000</v>
      </c>
    </row>
    <row r="153" spans="1:4" ht="15.6">
      <c r="A153" s="44" t="s">
        <v>80</v>
      </c>
      <c r="B153" s="16" t="s">
        <v>81</v>
      </c>
      <c r="C153" s="22"/>
      <c r="D153" s="58">
        <f>D154+D155+D156</f>
        <v>60000</v>
      </c>
    </row>
    <row r="154" spans="1:4" ht="31.2">
      <c r="A154" s="23" t="s">
        <v>17</v>
      </c>
      <c r="B154" s="16"/>
      <c r="C154" s="22">
        <v>200</v>
      </c>
      <c r="D154" s="58">
        <v>50000</v>
      </c>
    </row>
    <row r="155" spans="1:4" ht="15.6">
      <c r="A155" s="23" t="s">
        <v>38</v>
      </c>
      <c r="B155" s="16"/>
      <c r="C155" s="22">
        <v>800</v>
      </c>
      <c r="D155" s="58">
        <v>10000</v>
      </c>
    </row>
    <row r="156" spans="1:4" ht="15.6">
      <c r="A156" s="23" t="s">
        <v>9</v>
      </c>
      <c r="B156" s="16"/>
      <c r="C156" s="22">
        <v>300</v>
      </c>
      <c r="D156" s="58">
        <v>0</v>
      </c>
    </row>
    <row r="157" spans="1:4" ht="31.2">
      <c r="A157" s="15" t="s">
        <v>82</v>
      </c>
      <c r="B157" s="16" t="s">
        <v>83</v>
      </c>
      <c r="C157" s="16"/>
      <c r="D157" s="58">
        <f>D158+D159+D160</f>
        <v>2151205.87</v>
      </c>
    </row>
    <row r="158" spans="1:4" ht="78">
      <c r="A158" s="23" t="s">
        <v>84</v>
      </c>
      <c r="B158" s="22"/>
      <c r="C158" s="22">
        <v>100</v>
      </c>
      <c r="D158" s="68">
        <v>2057499.06</v>
      </c>
    </row>
    <row r="159" spans="1:4" ht="31.2">
      <c r="A159" s="23" t="s">
        <v>17</v>
      </c>
      <c r="B159" s="22"/>
      <c r="C159" s="22">
        <v>200</v>
      </c>
      <c r="D159" s="68">
        <v>89705.87</v>
      </c>
    </row>
    <row r="160" spans="1:4" ht="15.6">
      <c r="A160" s="23" t="s">
        <v>38</v>
      </c>
      <c r="B160" s="22"/>
      <c r="C160" s="22">
        <v>800</v>
      </c>
      <c r="D160" s="68">
        <v>4000.94</v>
      </c>
    </row>
    <row r="161" spans="1:4" ht="46.8">
      <c r="A161" s="15" t="s">
        <v>85</v>
      </c>
      <c r="B161" s="16" t="s">
        <v>86</v>
      </c>
      <c r="C161" s="22"/>
      <c r="D161" s="58">
        <f>SUM(D162+D163)</f>
        <v>355290</v>
      </c>
    </row>
    <row r="162" spans="1:4" ht="78">
      <c r="A162" s="23" t="s">
        <v>22</v>
      </c>
      <c r="B162" s="22"/>
      <c r="C162" s="22">
        <v>100</v>
      </c>
      <c r="D162" s="71">
        <v>301000</v>
      </c>
    </row>
    <row r="163" spans="1:4" ht="31.2">
      <c r="A163" s="23" t="s">
        <v>17</v>
      </c>
      <c r="B163" s="22"/>
      <c r="C163" s="22">
        <v>200</v>
      </c>
      <c r="D163" s="71">
        <v>54290</v>
      </c>
    </row>
    <row r="164" spans="1:4" ht="46.95" customHeight="1">
      <c r="A164" s="44" t="s">
        <v>139</v>
      </c>
      <c r="B164" s="16" t="s">
        <v>186</v>
      </c>
      <c r="C164" s="22"/>
      <c r="D164" s="67">
        <f>D165</f>
        <v>57500</v>
      </c>
    </row>
    <row r="165" spans="1:4" ht="15.6">
      <c r="A165" s="15" t="s">
        <v>67</v>
      </c>
      <c r="B165" s="22"/>
      <c r="C165" s="22">
        <v>500</v>
      </c>
      <c r="D165" s="67">
        <v>57500</v>
      </c>
    </row>
    <row r="166" spans="1:4" ht="31.2">
      <c r="A166" s="20" t="s">
        <v>188</v>
      </c>
      <c r="B166" s="16" t="s">
        <v>187</v>
      </c>
      <c r="C166" s="22"/>
      <c r="D166" s="58">
        <f>D167</f>
        <v>0</v>
      </c>
    </row>
    <row r="167" spans="1:4" ht="15.6">
      <c r="A167" s="19" t="s">
        <v>189</v>
      </c>
      <c r="B167" s="22"/>
      <c r="C167" s="22">
        <v>500</v>
      </c>
      <c r="D167" s="68">
        <v>0</v>
      </c>
    </row>
    <row r="168" spans="1:4" ht="31.2">
      <c r="A168" s="15" t="s">
        <v>168</v>
      </c>
      <c r="B168" s="16" t="s">
        <v>169</v>
      </c>
      <c r="C168" s="22"/>
      <c r="D168" s="67">
        <f>D169</f>
        <v>112000</v>
      </c>
    </row>
    <row r="169" spans="1:4" ht="15.6">
      <c r="A169" s="15" t="s">
        <v>67</v>
      </c>
      <c r="B169" s="22"/>
      <c r="C169" s="22">
        <v>500</v>
      </c>
      <c r="D169" s="67">
        <v>112000</v>
      </c>
    </row>
    <row r="170" spans="1:4" ht="31.2">
      <c r="A170" s="15" t="s">
        <v>138</v>
      </c>
      <c r="B170" s="22" t="s">
        <v>137</v>
      </c>
      <c r="C170" s="22"/>
      <c r="D170" s="67">
        <f>D171</f>
        <v>101518</v>
      </c>
    </row>
    <row r="171" spans="1:4" ht="15.6">
      <c r="A171" s="23" t="s">
        <v>67</v>
      </c>
      <c r="B171" s="22"/>
      <c r="C171" s="22">
        <v>500</v>
      </c>
      <c r="D171" s="68">
        <v>101518</v>
      </c>
    </row>
    <row r="172" spans="1:4" ht="31.2">
      <c r="A172" s="20" t="s">
        <v>199</v>
      </c>
      <c r="B172" s="22" t="s">
        <v>196</v>
      </c>
      <c r="C172" s="22"/>
      <c r="D172" s="72">
        <f>D173</f>
        <v>14641</v>
      </c>
    </row>
    <row r="173" spans="1:4" ht="15.6">
      <c r="A173" s="23" t="s">
        <v>67</v>
      </c>
      <c r="B173" s="22"/>
      <c r="C173" s="22">
        <v>500</v>
      </c>
      <c r="D173" s="72">
        <v>14641</v>
      </c>
    </row>
    <row r="174" spans="1:4" ht="31.2">
      <c r="A174" s="20" t="s">
        <v>200</v>
      </c>
      <c r="B174" s="22" t="s">
        <v>197</v>
      </c>
      <c r="C174" s="22"/>
      <c r="D174" s="72">
        <f>D175</f>
        <v>71352.5</v>
      </c>
    </row>
    <row r="175" spans="1:4" ht="15.6">
      <c r="A175" s="23" t="s">
        <v>67</v>
      </c>
      <c r="B175" s="22"/>
      <c r="C175" s="22">
        <v>500</v>
      </c>
      <c r="D175" s="72">
        <v>71352.5</v>
      </c>
    </row>
    <row r="176" spans="1:4" ht="31.2">
      <c r="A176" s="20" t="s">
        <v>201</v>
      </c>
      <c r="B176" s="22" t="s">
        <v>198</v>
      </c>
      <c r="C176" s="22"/>
      <c r="D176" s="72">
        <f>D177</f>
        <v>71352.5</v>
      </c>
    </row>
    <row r="177" spans="1:4" ht="15.6">
      <c r="A177" s="23" t="s">
        <v>67</v>
      </c>
      <c r="B177" s="22"/>
      <c r="C177" s="22">
        <v>500</v>
      </c>
      <c r="D177" s="72">
        <v>71352.5</v>
      </c>
    </row>
    <row r="178" spans="1:4" ht="26.4">
      <c r="A178" s="45" t="s">
        <v>211</v>
      </c>
      <c r="B178" s="47" t="s">
        <v>212</v>
      </c>
      <c r="C178" s="22"/>
      <c r="D178" s="72">
        <f>D179</f>
        <v>100000</v>
      </c>
    </row>
    <row r="179" spans="1:4" ht="16.2" thickBot="1">
      <c r="A179" s="46" t="s">
        <v>38</v>
      </c>
      <c r="B179" s="22"/>
      <c r="C179" s="22">
        <v>800</v>
      </c>
      <c r="D179" s="72">
        <v>100000</v>
      </c>
    </row>
    <row r="180" spans="1:4" ht="15.6" customHeight="1">
      <c r="A180" s="26" t="s">
        <v>204</v>
      </c>
      <c r="B180" s="21" t="s">
        <v>169</v>
      </c>
      <c r="C180" s="22"/>
      <c r="D180" s="72">
        <f>D181</f>
        <v>0</v>
      </c>
    </row>
    <row r="181" spans="1:4" ht="15.6" customHeight="1">
      <c r="A181" s="27" t="s">
        <v>205</v>
      </c>
      <c r="B181" s="22"/>
      <c r="C181" s="22">
        <v>200</v>
      </c>
      <c r="D181" s="72">
        <v>0</v>
      </c>
    </row>
    <row r="182" spans="1:4" ht="15.6" customHeight="1">
      <c r="A182" s="26" t="s">
        <v>206</v>
      </c>
      <c r="B182" s="21" t="s">
        <v>207</v>
      </c>
      <c r="C182" s="22"/>
      <c r="D182" s="72">
        <f>D183</f>
        <v>0</v>
      </c>
    </row>
    <row r="183" spans="1:4" ht="15.6" customHeight="1">
      <c r="A183" s="27" t="s">
        <v>206</v>
      </c>
      <c r="B183" s="22"/>
      <c r="C183" s="22">
        <v>700</v>
      </c>
      <c r="D183" s="72">
        <v>0</v>
      </c>
    </row>
    <row r="184" spans="1:4" ht="15.75" customHeight="1">
      <c r="A184" s="48" t="s">
        <v>87</v>
      </c>
      <c r="B184" s="49"/>
      <c r="C184" s="49"/>
      <c r="D184" s="57">
        <f>SUM(D9+D14+D19+D24+D32+D45+D82+D50+D89+D117+D138)</f>
        <v>22807210.800000001</v>
      </c>
    </row>
    <row r="185" spans="1:4" ht="15" customHeight="1">
      <c r="A185" s="48"/>
      <c r="B185" s="49"/>
      <c r="C185" s="49"/>
      <c r="D185" s="57"/>
    </row>
    <row r="186" spans="1:4">
      <c r="A186" s="14"/>
    </row>
    <row r="187" spans="1:4">
      <c r="A187" s="14"/>
    </row>
    <row r="188" spans="1:4">
      <c r="A188" s="14"/>
    </row>
    <row r="189" spans="1:4">
      <c r="A189" s="14"/>
    </row>
    <row r="190" spans="1:4">
      <c r="A190" s="14"/>
    </row>
    <row r="191" spans="1:4">
      <c r="A191" s="14"/>
    </row>
    <row r="192" spans="1:4">
      <c r="A192" s="14"/>
    </row>
    <row r="193" spans="1:1">
      <c r="A193" s="14"/>
    </row>
    <row r="194" spans="1:1">
      <c r="A194" s="14"/>
    </row>
    <row r="195" spans="1:1">
      <c r="A195" s="14"/>
    </row>
    <row r="196" spans="1:1">
      <c r="A196" s="14"/>
    </row>
    <row r="197" spans="1:1">
      <c r="A197" s="14"/>
    </row>
    <row r="198" spans="1:1">
      <c r="A198" s="14"/>
    </row>
    <row r="199" spans="1:1">
      <c r="A199" s="14"/>
    </row>
    <row r="200" spans="1:1">
      <c r="A200" s="14"/>
    </row>
    <row r="201" spans="1:1">
      <c r="A201" s="14"/>
    </row>
    <row r="202" spans="1:1">
      <c r="A202" s="14"/>
    </row>
    <row r="203" spans="1:1">
      <c r="A203" s="14"/>
    </row>
    <row r="204" spans="1:1">
      <c r="A204" s="14"/>
    </row>
    <row r="205" spans="1:1">
      <c r="A205" s="14"/>
    </row>
    <row r="206" spans="1:1">
      <c r="A206" s="14"/>
    </row>
    <row r="207" spans="1:1">
      <c r="A207" s="14"/>
    </row>
    <row r="208" spans="1:1">
      <c r="A208" s="14"/>
    </row>
    <row r="209" spans="1:1">
      <c r="A209" s="14"/>
    </row>
    <row r="210" spans="1:1">
      <c r="A210" s="14"/>
    </row>
    <row r="211" spans="1:1">
      <c r="A211" s="14"/>
    </row>
    <row r="212" spans="1:1">
      <c r="A212" s="14"/>
    </row>
    <row r="213" spans="1:1">
      <c r="A213" s="14"/>
    </row>
  </sheetData>
  <mergeCells count="16">
    <mergeCell ref="C1:D4"/>
    <mergeCell ref="A5:D5"/>
    <mergeCell ref="A32:A33"/>
    <mergeCell ref="B32:B33"/>
    <mergeCell ref="C32:C33"/>
    <mergeCell ref="D32:D33"/>
    <mergeCell ref="A6:C6"/>
    <mergeCell ref="A7:C7"/>
    <mergeCell ref="A108:A109"/>
    <mergeCell ref="D184:D185"/>
    <mergeCell ref="A184:A185"/>
    <mergeCell ref="B184:B185"/>
    <mergeCell ref="C184:C185"/>
    <mergeCell ref="B108:B109"/>
    <mergeCell ref="C108:C109"/>
    <mergeCell ref="D108:D10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2024-04-08T12:16:35Z</dcterms:modified>
</cp:coreProperties>
</file>