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2. Расходы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<sst xmlns="http://schemas.openxmlformats.org/spreadsheetml/2006/main" count="86" uniqueCount="81">
  <si>
    <t>На решение вопросов местного значения</t>
  </si>
  <si>
    <t>Код</t>
  </si>
  <si>
    <t>Наименование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</si>
  <si>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</si>
  <si>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</si>
  <si>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</si>
  <si>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</si>
  <si>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</si>
  <si>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</si>
  <si>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</si>
  <si>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</si>
  <si>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</si>
  <si>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</si>
  <si>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</si>
  <si>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</si>
  <si>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</si>
  <si>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</si>
  <si>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</si>
  <si>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0801</t>
  </si>
  <si>
    <t>Культура</t>
  </si>
  <si>
    <t>ВСЕГО</t>
  </si>
  <si>
    <t>ПРОФИЦИТ (+)/ДЕФИЦИТ(-)</t>
  </si>
  <si>
    <t>На осуществление государств. полномочий</t>
  </si>
  <si>
    <t>Другие вопросы в области национальной экономики</t>
  </si>
  <si>
    <t>1100</t>
  </si>
  <si>
    <t xml:space="preserve">Мобилизационная и вневойсковая подготовка </t>
  </si>
  <si>
    <t>0310</t>
  </si>
  <si>
    <t>0203</t>
  </si>
  <si>
    <t>0412</t>
  </si>
  <si>
    <t>0503</t>
  </si>
  <si>
    <t>Благоустройство</t>
  </si>
  <si>
    <t>0900</t>
  </si>
  <si>
    <t>0908</t>
  </si>
  <si>
    <t>Физическая культура и спорт</t>
  </si>
  <si>
    <t>Здравоохранение, физическая культура и спорт</t>
  </si>
  <si>
    <t>0502</t>
  </si>
  <si>
    <t>Коммунальное хозяйство</t>
  </si>
  <si>
    <t>Другие общегосударственные вопросы</t>
  </si>
  <si>
    <t>1000</t>
  </si>
  <si>
    <t>1003</t>
  </si>
  <si>
    <t>Социальная политика</t>
  </si>
  <si>
    <t>Социальное обеспечение населения</t>
  </si>
  <si>
    <t>0402</t>
  </si>
  <si>
    <t>Топливно-энергетический комплекс</t>
  </si>
  <si>
    <t>0309</t>
  </si>
  <si>
    <t>0314</t>
  </si>
  <si>
    <t>Другие вопросы в области национальной безопасности и правоохранительной деятельности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</si>
  <si>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</si>
  <si>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</si>
  <si>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</si>
  <si>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0501</t>
  </si>
  <si>
    <t>Жилищное хозяйство</t>
  </si>
  <si>
    <t>руб.</t>
  </si>
  <si>
    <t>0409</t>
  </si>
  <si>
    <t>Дорожное хозяйство (дорожные фонды)</t>
  </si>
  <si>
    <t>0707</t>
  </si>
  <si>
    <t>0700</t>
  </si>
  <si>
    <t>Образование</t>
  </si>
  <si>
    <t>1102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</si>
  <si>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</si>
  <si>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</si>
  <si>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</si>
  <si>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0600</t>
  </si>
  <si>
    <t>0605</t>
  </si>
  <si>
    <t>Другие вопросы в области охраны окружающей среды</t>
  </si>
  <si>
    <t>Охрана окружающей среды</t>
  </si>
  <si>
    <t>Процент исполнения, 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</si>
  <si>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</si>
  <si>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</si>
  <si>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</si>
  <si>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1001</t>
  </si>
  <si>
    <t>Пенсионное обеспечение</t>
  </si>
  <si>
    <t>0111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</si>
  <si>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</si>
  <si>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</si>
  <si>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Приложение 4 к   Решению Муниципального Совета Великосельского сельского поселения       от ..2023 г. № </t>
  </si>
  <si>
    <t>План 2023 г.</t>
  </si>
  <si>
    <t>Исполнение расходов бюджета Великосельского сельского поселения за 1 полугодие 2023 года по функциональной классификации расходов бюджетов Российской Федерации</t>
  </si>
  <si>
    <t>Факт 1 пол. 2023 г.</t>
  </si>
  <si>
    <t>Факт 1 пол. 2022 г</t>
  </si>
  <si>
    <t xml:space="preserve">  1 пол.2023 к 1 пол. 2022 , % исполнения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</si>
</sst>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2" fontId="2" fillId="32" borderId="16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4" fontId="48" fillId="0" borderId="17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4">
      <selection activeCell="G9" sqref="G9"/>
    </sheetView>
  </sheetViews>
  <sheetFormatPr defaultColWidth="11.875" defaultRowHeight="12.75"/>
  <cols>
    <col min="1" max="1" width="8.00390625" style="10" customWidth="1"/>
    <col min="2" max="2" width="31.125" style="2" customWidth="1"/>
    <col min="3" max="3" width="10.375" style="5" hidden="1" customWidth="1"/>
    <col min="4" max="4" width="0.12890625" style="5" hidden="1" customWidth="1"/>
    <col min="5" max="5" width="13.625" style="5" customWidth="1"/>
    <col min="6" max="6" width="11.875" style="5" hidden="1" customWidth="1"/>
    <col min="7" max="7" width="12.625" style="5" customWidth="1"/>
    <col min="8" max="8" width="8.375" style="5" customWidth="1"/>
    <col min="9" max="9" width="13.125" style="5" bestFit="1" customWidth="1"/>
    <col min="10" max="10" width="9.50390625" style="5" customWidth="1"/>
    <col min="11" max="12" width="13.125" style="5" bestFit="1" customWidth="1"/>
    <col min="13" max="16384" width="11.875" style="5" customWidth="1"/>
  </cols>
  <sheetData>
    <row r="1" spans="2:5" s="1" customFormat="1" ht="3.75" customHeight="1">
      <c r="B1" s="13"/>
      <c r="C1" s="13"/>
      <c r="E1" s="11"/>
    </row>
    <row r="2" spans="2:10" s="1" customFormat="1" ht="86.25" customHeight="1">
      <c r="B2" s="13"/>
      <c r="C2" s="13"/>
      <c r="E2" s="62"/>
      <c r="F2" s="62"/>
      <c r="G2" s="69" t="s">
        <v>75</v>
      </c>
      <c r="H2" s="70"/>
      <c r="I2" s="70"/>
      <c r="J2" s="70"/>
    </row>
    <row r="3" spans="1:3" s="2" customFormat="1" ht="15" hidden="1">
      <c r="A3" s="63"/>
      <c r="B3" s="63"/>
      <c r="C3" s="63"/>
    </row>
    <row r="4" spans="1:10" s="2" customFormat="1" ht="54.75" customHeight="1">
      <c r="A4" s="67" t="s">
        <v>77</v>
      </c>
      <c r="B4" s="67"/>
      <c r="C4" s="67"/>
      <c r="D4" s="67"/>
      <c r="E4" s="67"/>
      <c r="F4" s="68"/>
      <c r="G4" s="68"/>
      <c r="H4" s="68"/>
      <c r="I4" s="68"/>
      <c r="J4" s="68"/>
    </row>
    <row r="5" spans="1:5" s="2" customFormat="1" ht="2.25" customHeight="1" hidden="1">
      <c r="A5" s="12"/>
      <c r="B5" s="12"/>
      <c r="C5" s="12"/>
      <c r="D5" s="12"/>
      <c r="E5" s="12"/>
    </row>
    <row r="6" spans="1:10" s="2" customFormat="1" ht="15">
      <c r="A6" s="3"/>
      <c r="E6" s="14"/>
      <c r="J6" s="14" t="s">
        <v>52</v>
      </c>
    </row>
    <row r="7" spans="1:10" s="4" customFormat="1" ht="76.5" customHeight="1">
      <c r="A7" s="17" t="s">
        <v>1</v>
      </c>
      <c r="B7" s="35" t="s">
        <v>2</v>
      </c>
      <c r="C7" s="36" t="s">
        <v>0</v>
      </c>
      <c r="D7" s="37" t="s">
        <v>22</v>
      </c>
      <c r="E7" s="35" t="s">
        <v>76</v>
      </c>
      <c r="G7" s="23" t="s">
        <v>78</v>
      </c>
      <c r="H7" s="24" t="s">
        <v>66</v>
      </c>
      <c r="I7" s="25" t="s">
        <v>79</v>
      </c>
      <c r="J7" s="24" t="s">
        <v>80</v>
      </c>
    </row>
    <row r="8" spans="1:10" s="7" customFormat="1" ht="23.25" customHeight="1">
      <c r="A8" s="26" t="s">
        <v>3</v>
      </c>
      <c r="B8" s="27" t="s">
        <v>4</v>
      </c>
      <c r="C8" s="6">
        <f>SUM(C9:C12)</f>
        <v>0</v>
      </c>
      <c r="D8" s="6">
        <f>SUM(D9:D12)</f>
        <v>0</v>
      </c>
      <c r="E8" s="46">
        <f>E9+E11+E12+E14+E13</f>
        <v>8455141.33</v>
      </c>
      <c r="F8" s="47"/>
      <c r="G8" s="48">
        <f>G9+G11+G12+G14+G13</f>
        <v>4757330.49</v>
      </c>
      <c r="H8" s="49">
        <f>G8/E8*100</f>
        <v>56.26553483051004</v>
      </c>
      <c r="I8" s="48">
        <f>I9+I11+I12+I14</f>
        <v>4001031.3099999996</v>
      </c>
      <c r="J8" s="49">
        <f>G8/I8*100</f>
        <v>118.90260588838034</v>
      </c>
    </row>
    <row r="9" spans="1:10" ht="59.25" customHeight="1">
      <c r="A9" s="28" t="s">
        <v>5</v>
      </c>
      <c r="B9" s="29" t="s">
        <v>68</v>
      </c>
      <c r="C9" s="8"/>
      <c r="D9" s="8"/>
      <c r="E9" s="20">
        <v>1730526.57</v>
      </c>
      <c r="F9" s="16"/>
      <c r="G9" s="39">
        <v>1005618.31</v>
      </c>
      <c r="H9" s="42">
        <f>G9/E9*100</f>
        <v>58.11053857439473</v>
      </c>
      <c r="I9" s="39">
        <v>431317.84</v>
      </c>
      <c r="J9" s="50">
        <f>G9/I9*100</f>
        <v>233.1501776045248</v>
      </c>
    </row>
    <row r="10" spans="1:10" s="16" customFormat="1" ht="52.5" hidden="1">
      <c r="A10" s="30" t="s">
        <v>6</v>
      </c>
      <c r="B10" s="31" t="s">
        <v>7</v>
      </c>
      <c r="C10" s="15"/>
      <c r="D10" s="15"/>
      <c r="E10" s="20"/>
      <c r="G10" s="38"/>
      <c r="H10" s="41"/>
      <c r="I10" s="38"/>
      <c r="J10" s="41"/>
    </row>
    <row r="11" spans="1:10" ht="72" customHeight="1">
      <c r="A11" s="28" t="s">
        <v>8</v>
      </c>
      <c r="B11" s="29" t="s">
        <v>67</v>
      </c>
      <c r="C11" s="8"/>
      <c r="D11" s="8"/>
      <c r="E11" s="20">
        <v>4151878.17</v>
      </c>
      <c r="F11" s="16"/>
      <c r="G11" s="38">
        <v>2360341.41</v>
      </c>
      <c r="H11" s="41">
        <f>G11/E11*100</f>
        <v>56.84996797485511</v>
      </c>
      <c r="I11" s="38">
        <v>2352029.52</v>
      </c>
      <c r="J11" s="41">
        <f>G11/I11*100</f>
        <v>100.35339224824016</v>
      </c>
    </row>
    <row r="12" spans="1:10" s="16" customFormat="1" ht="56.25" customHeight="1">
      <c r="A12" s="30" t="s">
        <v>60</v>
      </c>
      <c r="B12" s="31" t="s">
        <v>61</v>
      </c>
      <c r="C12" s="15"/>
      <c r="D12" s="15"/>
      <c r="E12" s="20">
        <v>110000</v>
      </c>
      <c r="G12" s="39">
        <v>55000</v>
      </c>
      <c r="H12" s="42">
        <f>G12/E12*100</f>
        <v>50</v>
      </c>
      <c r="I12" s="39">
        <v>52000</v>
      </c>
      <c r="J12" s="42">
        <f>G12/I12*100</f>
        <v>105.76923076923077</v>
      </c>
    </row>
    <row r="13" spans="1:10" s="16" customFormat="1" ht="49.5" customHeight="1">
      <c r="A13" s="30" t="s">
        <v>72</v>
      </c>
      <c r="B13" s="31" t="s">
        <v>73</v>
      </c>
      <c r="C13" s="15"/>
      <c r="D13" s="15"/>
      <c r="E13" s="20">
        <v>0</v>
      </c>
      <c r="G13" s="39">
        <v>0</v>
      </c>
      <c r="H13" s="42" t="e">
        <f>G13/E13*100</f>
        <v>#DIV/0!</v>
      </c>
      <c r="I13" s="39">
        <v>0</v>
      </c>
      <c r="J13" s="42">
        <v>0</v>
      </c>
    </row>
    <row r="14" spans="1:10" ht="27.75" customHeight="1">
      <c r="A14" s="30" t="s">
        <v>47</v>
      </c>
      <c r="B14" s="29" t="s">
        <v>37</v>
      </c>
      <c r="C14" s="8"/>
      <c r="D14" s="8"/>
      <c r="E14" s="20">
        <v>2462736.59</v>
      </c>
      <c r="F14" s="16"/>
      <c r="G14" s="39">
        <v>1336370.77</v>
      </c>
      <c r="H14" s="42">
        <f>G14/E14*100</f>
        <v>54.263650259080286</v>
      </c>
      <c r="I14" s="39">
        <v>1165683.95</v>
      </c>
      <c r="J14" s="42">
        <f>G14/I14*100</f>
        <v>114.64263276508181</v>
      </c>
    </row>
    <row r="15" spans="1:10" s="7" customFormat="1" ht="21" customHeight="1">
      <c r="A15" s="26" t="s">
        <v>9</v>
      </c>
      <c r="B15" s="32" t="s">
        <v>10</v>
      </c>
      <c r="C15" s="6">
        <f>C16</f>
        <v>0</v>
      </c>
      <c r="D15" s="6">
        <f>D16</f>
        <v>0</v>
      </c>
      <c r="E15" s="46">
        <f>E16</f>
        <v>293942</v>
      </c>
      <c r="F15" s="47"/>
      <c r="G15" s="46">
        <f>G16</f>
        <v>111476.34</v>
      </c>
      <c r="H15" s="51">
        <f>H16</f>
        <v>37.92460417361248</v>
      </c>
      <c r="I15" s="46">
        <f>I16</f>
        <v>107546.81</v>
      </c>
      <c r="J15" s="51">
        <f>J16</f>
        <v>103.65378573292875</v>
      </c>
    </row>
    <row r="16" spans="1:10" ht="24.75" customHeight="1">
      <c r="A16" s="28" t="s">
        <v>27</v>
      </c>
      <c r="B16" s="29" t="s">
        <v>25</v>
      </c>
      <c r="C16" s="8"/>
      <c r="D16" s="8"/>
      <c r="E16" s="20">
        <v>293942</v>
      </c>
      <c r="F16" s="16"/>
      <c r="G16" s="38">
        <v>111476.34</v>
      </c>
      <c r="H16" s="41">
        <f>G16/E16*100</f>
        <v>37.92460417361248</v>
      </c>
      <c r="I16" s="38">
        <v>107546.81</v>
      </c>
      <c r="J16" s="41">
        <f>G16/I16*100</f>
        <v>103.65378573292875</v>
      </c>
    </row>
    <row r="17" spans="1:10" s="7" customFormat="1" ht="26.25" customHeight="1">
      <c r="A17" s="26" t="s">
        <v>11</v>
      </c>
      <c r="B17" s="32" t="s">
        <v>12</v>
      </c>
      <c r="C17" s="6">
        <f>SUM(C19:C20)</f>
        <v>0</v>
      </c>
      <c r="D17" s="6">
        <f>SUM(D19:D20)</f>
        <v>0</v>
      </c>
      <c r="E17" s="46">
        <f>E19</f>
        <v>133781.9</v>
      </c>
      <c r="F17" s="47"/>
      <c r="G17" s="46">
        <f>G19</f>
        <v>107352.9</v>
      </c>
      <c r="H17" s="51">
        <f>H19</f>
        <v>80.24471172856717</v>
      </c>
      <c r="I17" s="46">
        <f>I19</f>
        <v>226032.76</v>
      </c>
      <c r="J17" s="51">
        <f>J19</f>
        <v>47.49439859956583</v>
      </c>
    </row>
    <row r="18" spans="1:10" s="7" customFormat="1" ht="51" customHeight="1" hidden="1">
      <c r="A18" s="28" t="s">
        <v>44</v>
      </c>
      <c r="B18" s="33" t="s">
        <v>48</v>
      </c>
      <c r="C18" s="8"/>
      <c r="D18" s="8"/>
      <c r="E18" s="20">
        <v>0</v>
      </c>
      <c r="F18" s="47"/>
      <c r="G18" s="52">
        <v>0</v>
      </c>
      <c r="H18" s="53">
        <v>0</v>
      </c>
      <c r="I18" s="52">
        <v>0</v>
      </c>
      <c r="J18" s="54">
        <v>0</v>
      </c>
    </row>
    <row r="19" spans="1:10" ht="52.5" customHeight="1">
      <c r="A19" s="28" t="s">
        <v>26</v>
      </c>
      <c r="B19" s="29" t="s">
        <v>74</v>
      </c>
      <c r="C19" s="8"/>
      <c r="D19" s="8"/>
      <c r="E19" s="20">
        <v>133781.9</v>
      </c>
      <c r="F19" s="16"/>
      <c r="G19" s="39">
        <v>107352.9</v>
      </c>
      <c r="H19" s="42">
        <f>G19/E19*100</f>
        <v>80.24471172856717</v>
      </c>
      <c r="I19" s="39">
        <v>226032.76</v>
      </c>
      <c r="J19" s="42">
        <f>G19/I19*100</f>
        <v>47.49439859956583</v>
      </c>
    </row>
    <row r="20" spans="1:10" ht="36" customHeight="1" hidden="1">
      <c r="A20" s="28" t="s">
        <v>45</v>
      </c>
      <c r="B20" s="33" t="s">
        <v>46</v>
      </c>
      <c r="C20" s="8"/>
      <c r="D20" s="8"/>
      <c r="E20" s="20">
        <v>0</v>
      </c>
      <c r="F20" s="16"/>
      <c r="G20" s="38">
        <v>0</v>
      </c>
      <c r="H20" s="41">
        <v>0</v>
      </c>
      <c r="I20" s="38">
        <v>0</v>
      </c>
      <c r="J20" s="55">
        <v>0</v>
      </c>
    </row>
    <row r="21" spans="1:12" s="7" customFormat="1" ht="18.75" customHeight="1">
      <c r="A21" s="26" t="s">
        <v>13</v>
      </c>
      <c r="B21" s="32" t="s">
        <v>14</v>
      </c>
      <c r="C21" s="6">
        <f>SUM(C22:C24)</f>
        <v>0</v>
      </c>
      <c r="D21" s="6">
        <f>SUM(D22:D24)</f>
        <v>0</v>
      </c>
      <c r="E21" s="46">
        <f>E23+E25</f>
        <v>9019275.42</v>
      </c>
      <c r="F21" s="47"/>
      <c r="G21" s="56">
        <f>G23+G25</f>
        <v>2427974.37</v>
      </c>
      <c r="H21" s="51">
        <f>G21/E21*100</f>
        <v>26.91983842311803</v>
      </c>
      <c r="I21" s="56">
        <f>I23+I25</f>
        <v>3132893.95</v>
      </c>
      <c r="J21" s="51">
        <f>G21/I21*100</f>
        <v>77.49941136692482</v>
      </c>
      <c r="L21" s="44"/>
    </row>
    <row r="22" spans="1:10" ht="21.75" customHeight="1" hidden="1">
      <c r="A22" s="28" t="s">
        <v>42</v>
      </c>
      <c r="B22" s="29" t="s">
        <v>43</v>
      </c>
      <c r="C22" s="8"/>
      <c r="D22" s="8"/>
      <c r="E22" s="20">
        <v>0</v>
      </c>
      <c r="F22" s="16"/>
      <c r="G22" s="38">
        <v>0</v>
      </c>
      <c r="H22" s="41">
        <v>0</v>
      </c>
      <c r="I22" s="38">
        <v>0</v>
      </c>
      <c r="J22" s="55">
        <v>0</v>
      </c>
    </row>
    <row r="23" spans="1:10" ht="30" customHeight="1">
      <c r="A23" s="28" t="s">
        <v>53</v>
      </c>
      <c r="B23" s="29" t="s">
        <v>54</v>
      </c>
      <c r="C23" s="8"/>
      <c r="D23" s="8"/>
      <c r="E23" s="57">
        <v>8982978.42</v>
      </c>
      <c r="F23" s="16"/>
      <c r="G23" s="39">
        <v>2427974.37</v>
      </c>
      <c r="H23" s="42">
        <f>G23/E23*100</f>
        <v>27.0286118532165</v>
      </c>
      <c r="I23" s="39">
        <v>3132893.95</v>
      </c>
      <c r="J23" s="42">
        <f>G23/I23*100</f>
        <v>77.49941136692482</v>
      </c>
    </row>
    <row r="24" spans="1:10" ht="29.25" customHeight="1" hidden="1">
      <c r="A24" s="28" t="s">
        <v>28</v>
      </c>
      <c r="B24" s="29" t="s">
        <v>23</v>
      </c>
      <c r="C24" s="8"/>
      <c r="D24" s="8"/>
      <c r="E24" s="58">
        <v>0</v>
      </c>
      <c r="F24" s="16"/>
      <c r="G24" s="38">
        <v>0</v>
      </c>
      <c r="H24" s="41">
        <v>0</v>
      </c>
      <c r="I24" s="38">
        <v>0</v>
      </c>
      <c r="J24" s="55">
        <v>0</v>
      </c>
    </row>
    <row r="25" spans="1:10" ht="29.25" customHeight="1">
      <c r="A25" s="28" t="s">
        <v>28</v>
      </c>
      <c r="B25" s="29" t="s">
        <v>23</v>
      </c>
      <c r="C25" s="8"/>
      <c r="D25" s="8"/>
      <c r="E25" s="58">
        <v>36297</v>
      </c>
      <c r="F25" s="16"/>
      <c r="G25" s="38">
        <v>0</v>
      </c>
      <c r="H25" s="41">
        <f>G25/E25*100</f>
        <v>0</v>
      </c>
      <c r="I25" s="38">
        <v>0</v>
      </c>
      <c r="J25" s="41">
        <v>0</v>
      </c>
    </row>
    <row r="26" spans="1:10" s="7" customFormat="1" ht="30" customHeight="1">
      <c r="A26" s="26" t="s">
        <v>15</v>
      </c>
      <c r="B26" s="32" t="s">
        <v>16</v>
      </c>
      <c r="C26" s="6">
        <f>SUM(C30:C32)</f>
        <v>0</v>
      </c>
      <c r="D26" s="6">
        <f>SUM(D30:D32)</f>
        <v>0</v>
      </c>
      <c r="E26" s="46">
        <f>E27+E29+E30</f>
        <v>12824674.33</v>
      </c>
      <c r="F26" s="47"/>
      <c r="G26" s="56">
        <f>G27+G29+G30</f>
        <v>3324948.71</v>
      </c>
      <c r="H26" s="51">
        <f>G26/E26*100</f>
        <v>25.926184357150845</v>
      </c>
      <c r="I26" s="56">
        <f>I27+I29+I30</f>
        <v>7008545.39</v>
      </c>
      <c r="J26" s="51">
        <f>G26/I26*100</f>
        <v>47.44135230605962</v>
      </c>
    </row>
    <row r="27" spans="1:10" s="7" customFormat="1" ht="16.5" customHeight="1">
      <c r="A27" s="28" t="s">
        <v>50</v>
      </c>
      <c r="B27" s="34" t="s">
        <v>51</v>
      </c>
      <c r="C27" s="6"/>
      <c r="D27" s="6"/>
      <c r="E27" s="58">
        <v>0</v>
      </c>
      <c r="F27" s="47"/>
      <c r="G27" s="40">
        <v>0</v>
      </c>
      <c r="H27" s="59">
        <v>0</v>
      </c>
      <c r="I27" s="40">
        <v>0</v>
      </c>
      <c r="J27" s="59">
        <v>0</v>
      </c>
    </row>
    <row r="28" spans="1:10" s="7" customFormat="1" ht="0.75" customHeight="1" hidden="1">
      <c r="A28" s="28" t="s">
        <v>35</v>
      </c>
      <c r="B28" s="34" t="s">
        <v>36</v>
      </c>
      <c r="C28" s="6"/>
      <c r="D28" s="6"/>
      <c r="E28" s="58">
        <v>0</v>
      </c>
      <c r="F28" s="47"/>
      <c r="G28" s="52">
        <v>0</v>
      </c>
      <c r="H28" s="53">
        <v>0</v>
      </c>
      <c r="I28" s="52">
        <v>0</v>
      </c>
      <c r="J28" s="53">
        <v>0</v>
      </c>
    </row>
    <row r="29" spans="1:10" s="7" customFormat="1" ht="17.25" customHeight="1">
      <c r="A29" s="28" t="s">
        <v>35</v>
      </c>
      <c r="B29" s="34" t="s">
        <v>36</v>
      </c>
      <c r="C29" s="6"/>
      <c r="D29" s="6"/>
      <c r="E29" s="58">
        <v>200000</v>
      </c>
      <c r="F29" s="47"/>
      <c r="G29" s="52">
        <v>94032.1</v>
      </c>
      <c r="H29" s="53">
        <f>G29/E29*100</f>
        <v>47.01605000000001</v>
      </c>
      <c r="I29" s="52">
        <v>230893.56</v>
      </c>
      <c r="J29" s="53">
        <f>G29/I29*100</f>
        <v>40.72530216953648</v>
      </c>
    </row>
    <row r="30" spans="1:10" ht="16.5" customHeight="1">
      <c r="A30" s="28" t="s">
        <v>29</v>
      </c>
      <c r="B30" s="29" t="s">
        <v>30</v>
      </c>
      <c r="C30" s="8"/>
      <c r="D30" s="8"/>
      <c r="E30" s="20">
        <v>12624674.33</v>
      </c>
      <c r="F30" s="16"/>
      <c r="G30" s="39">
        <v>3230916.61</v>
      </c>
      <c r="H30" s="42">
        <f>G30/E30*100</f>
        <v>25.59207885721358</v>
      </c>
      <c r="I30" s="39">
        <v>6777651.83</v>
      </c>
      <c r="J30" s="59">
        <f>G30/I30*100</f>
        <v>47.670147287574665</v>
      </c>
    </row>
    <row r="31" spans="1:10" ht="23.25" customHeight="1" hidden="1">
      <c r="A31" s="26" t="s">
        <v>62</v>
      </c>
      <c r="B31" s="27" t="s">
        <v>65</v>
      </c>
      <c r="C31" s="18"/>
      <c r="D31" s="18"/>
      <c r="E31" s="21">
        <v>0</v>
      </c>
      <c r="F31" s="16"/>
      <c r="G31" s="38"/>
      <c r="H31" s="41"/>
      <c r="I31" s="38"/>
      <c r="J31" s="41"/>
    </row>
    <row r="32" spans="1:10" ht="26.25" hidden="1">
      <c r="A32" s="28" t="s">
        <v>63</v>
      </c>
      <c r="B32" s="29" t="s">
        <v>64</v>
      </c>
      <c r="C32" s="8"/>
      <c r="D32" s="8"/>
      <c r="E32" s="20">
        <v>0</v>
      </c>
      <c r="F32" s="16"/>
      <c r="G32" s="39"/>
      <c r="H32" s="42"/>
      <c r="I32" s="39"/>
      <c r="J32" s="42"/>
    </row>
    <row r="33" spans="1:10" ht="15" customHeight="1">
      <c r="A33" s="26" t="s">
        <v>56</v>
      </c>
      <c r="B33" s="27" t="s">
        <v>57</v>
      </c>
      <c r="C33" s="18">
        <f>C34</f>
        <v>0</v>
      </c>
      <c r="D33" s="18">
        <f>D34</f>
        <v>0</v>
      </c>
      <c r="E33" s="21">
        <v>10000</v>
      </c>
      <c r="F33" s="16"/>
      <c r="G33" s="60">
        <v>0</v>
      </c>
      <c r="H33" s="61">
        <v>0</v>
      </c>
      <c r="I33" s="60">
        <v>0</v>
      </c>
      <c r="J33" s="61">
        <v>0</v>
      </c>
    </row>
    <row r="34" spans="1:10" ht="15" customHeight="1">
      <c r="A34" s="28" t="s">
        <v>55</v>
      </c>
      <c r="B34" s="29" t="s">
        <v>69</v>
      </c>
      <c r="C34" s="8"/>
      <c r="D34" s="8"/>
      <c r="E34" s="20">
        <v>5000</v>
      </c>
      <c r="F34" s="16"/>
      <c r="G34" s="39">
        <v>0</v>
      </c>
      <c r="H34" s="42">
        <v>0</v>
      </c>
      <c r="I34" s="39">
        <v>0</v>
      </c>
      <c r="J34" s="42">
        <v>0</v>
      </c>
    </row>
    <row r="35" spans="1:12" s="7" customFormat="1" ht="17.25" customHeight="1">
      <c r="A35" s="26" t="s">
        <v>17</v>
      </c>
      <c r="B35" s="27" t="s">
        <v>49</v>
      </c>
      <c r="C35" s="6">
        <f>C36</f>
        <v>0</v>
      </c>
      <c r="D35" s="6">
        <f>D36</f>
        <v>0</v>
      </c>
      <c r="E35" s="46">
        <f>E36</f>
        <v>65000</v>
      </c>
      <c r="F35" s="47"/>
      <c r="G35" s="46">
        <f>G36</f>
        <v>10000</v>
      </c>
      <c r="H35" s="49">
        <f>H36</f>
        <v>15.384615384615385</v>
      </c>
      <c r="I35" s="46">
        <f>I36</f>
        <v>10000</v>
      </c>
      <c r="J35" s="49">
        <f>G35/I35*100</f>
        <v>100</v>
      </c>
      <c r="K35" s="44"/>
      <c r="L35" s="44"/>
    </row>
    <row r="36" spans="1:10" ht="17.25" customHeight="1">
      <c r="A36" s="28" t="s">
        <v>18</v>
      </c>
      <c r="B36" s="29" t="s">
        <v>19</v>
      </c>
      <c r="C36" s="8"/>
      <c r="D36" s="8"/>
      <c r="E36" s="20">
        <v>65000</v>
      </c>
      <c r="F36" s="16"/>
      <c r="G36" s="39">
        <v>10000</v>
      </c>
      <c r="H36" s="42">
        <f>G36/E36*100</f>
        <v>15.384615384615385</v>
      </c>
      <c r="I36" s="39">
        <v>10000</v>
      </c>
      <c r="J36" s="42">
        <f>G36/I36*100</f>
        <v>100</v>
      </c>
    </row>
    <row r="37" spans="1:10" ht="12.75" customHeight="1" hidden="1">
      <c r="A37" s="26" t="s">
        <v>31</v>
      </c>
      <c r="B37" s="27" t="s">
        <v>34</v>
      </c>
      <c r="C37" s="8"/>
      <c r="D37" s="8"/>
      <c r="E37" s="21">
        <f>E38</f>
        <v>0</v>
      </c>
      <c r="F37" s="16"/>
      <c r="G37" s="38"/>
      <c r="H37" s="41"/>
      <c r="I37" s="38"/>
      <c r="J37" s="41"/>
    </row>
    <row r="38" spans="1:10" ht="15" customHeight="1" hidden="1">
      <c r="A38" s="28" t="s">
        <v>32</v>
      </c>
      <c r="B38" s="29" t="s">
        <v>33</v>
      </c>
      <c r="C38" s="8"/>
      <c r="D38" s="8"/>
      <c r="E38" s="20">
        <v>0</v>
      </c>
      <c r="F38" s="16"/>
      <c r="G38" s="38"/>
      <c r="H38" s="41"/>
      <c r="I38" s="38"/>
      <c r="J38" s="41"/>
    </row>
    <row r="39" spans="1:10" ht="15.75" customHeight="1">
      <c r="A39" s="26" t="s">
        <v>38</v>
      </c>
      <c r="B39" s="27" t="s">
        <v>40</v>
      </c>
      <c r="C39" s="8"/>
      <c r="D39" s="8"/>
      <c r="E39" s="46">
        <f>E40+E41</f>
        <v>116000</v>
      </c>
      <c r="F39" s="16"/>
      <c r="G39" s="46">
        <f>G40+G41</f>
        <v>78573.16</v>
      </c>
      <c r="H39" s="61">
        <f>G39/E39*100</f>
        <v>67.73548275862069</v>
      </c>
      <c r="I39" s="46">
        <f>I40+I41</f>
        <v>686376.26</v>
      </c>
      <c r="J39" s="61">
        <f>G39/I39*100</f>
        <v>11.447534621899656</v>
      </c>
    </row>
    <row r="40" spans="1:10" ht="15.75" customHeight="1">
      <c r="A40" s="26" t="s">
        <v>70</v>
      </c>
      <c r="B40" s="27" t="s">
        <v>71</v>
      </c>
      <c r="C40" s="8"/>
      <c r="D40" s="8"/>
      <c r="E40" s="46">
        <v>101000</v>
      </c>
      <c r="F40" s="16"/>
      <c r="G40" s="56">
        <v>78573.16</v>
      </c>
      <c r="H40" s="61">
        <f>G40/E40*100</f>
        <v>77.79520792079208</v>
      </c>
      <c r="I40" s="56">
        <v>43593.66</v>
      </c>
      <c r="J40" s="61">
        <f>G40/I40*100</f>
        <v>180.23987891817293</v>
      </c>
    </row>
    <row r="41" spans="1:10" ht="17.25" customHeight="1">
      <c r="A41" s="28" t="s">
        <v>39</v>
      </c>
      <c r="B41" s="29" t="s">
        <v>41</v>
      </c>
      <c r="C41" s="8"/>
      <c r="D41" s="8"/>
      <c r="E41" s="20">
        <v>15000</v>
      </c>
      <c r="F41" s="16"/>
      <c r="G41" s="39">
        <v>0</v>
      </c>
      <c r="H41" s="42">
        <f>G41/E41*100</f>
        <v>0</v>
      </c>
      <c r="I41" s="39">
        <v>642782.6</v>
      </c>
      <c r="J41" s="42">
        <v>0</v>
      </c>
    </row>
    <row r="42" spans="1:10" s="7" customFormat="1" ht="17.25" customHeight="1">
      <c r="A42" s="26" t="s">
        <v>24</v>
      </c>
      <c r="B42" s="27" t="s">
        <v>33</v>
      </c>
      <c r="C42" s="6">
        <f>C43</f>
        <v>0</v>
      </c>
      <c r="D42" s="6">
        <f>D43</f>
        <v>0</v>
      </c>
      <c r="E42" s="46">
        <f>E43</f>
        <v>10000</v>
      </c>
      <c r="F42" s="47"/>
      <c r="G42" s="48">
        <f>G43</f>
        <v>0</v>
      </c>
      <c r="H42" s="49">
        <f>H43</f>
        <v>0</v>
      </c>
      <c r="I42" s="48">
        <f>I43</f>
        <v>7740</v>
      </c>
      <c r="J42" s="49">
        <f>J43</f>
        <v>0</v>
      </c>
    </row>
    <row r="43" spans="1:10" ht="15.75" customHeight="1">
      <c r="A43" s="28" t="s">
        <v>58</v>
      </c>
      <c r="B43" s="29" t="s">
        <v>59</v>
      </c>
      <c r="C43" s="8"/>
      <c r="D43" s="8"/>
      <c r="E43" s="20">
        <v>10000</v>
      </c>
      <c r="F43" s="16"/>
      <c r="G43" s="39">
        <v>0</v>
      </c>
      <c r="H43" s="42">
        <f>G43/E43*100</f>
        <v>0</v>
      </c>
      <c r="I43" s="39">
        <v>7740</v>
      </c>
      <c r="J43" s="42">
        <v>0</v>
      </c>
    </row>
    <row r="44" spans="1:10" s="7" customFormat="1" ht="18" customHeight="1">
      <c r="A44" s="64" t="s">
        <v>20</v>
      </c>
      <c r="B44" s="64"/>
      <c r="C44" s="6" t="e">
        <f>C8+C15+C17+C21+C26+C35+#REF!+C42+C33</f>
        <v>#REF!</v>
      </c>
      <c r="D44" s="6" t="e">
        <f>D8+D15+D17+D21+D26+D35+#REF!+D42+D33</f>
        <v>#REF!</v>
      </c>
      <c r="E44" s="46">
        <f>E8+E15+E17+E21+E26+E33+E35+E39+E42</f>
        <v>30927814.979999997</v>
      </c>
      <c r="F44" s="47"/>
      <c r="G44" s="56">
        <f>G8+G15+G17+G21+G26+G33+G35+G39+G42</f>
        <v>10817655.97</v>
      </c>
      <c r="H44" s="51">
        <f>G44/E44*100</f>
        <v>34.977110335778406</v>
      </c>
      <c r="I44" s="56">
        <f>I8+I15+I17+I21+I26+I33+I35+I39+I42</f>
        <v>15180166.479999999</v>
      </c>
      <c r="J44" s="51">
        <f>G44/I44*100</f>
        <v>71.26177426481031</v>
      </c>
    </row>
    <row r="45" spans="1:10" s="7" customFormat="1" ht="17.25" customHeight="1">
      <c r="A45" s="65" t="s">
        <v>21</v>
      </c>
      <c r="B45" s="66"/>
      <c r="C45" s="9"/>
      <c r="D45" s="9"/>
      <c r="E45" s="19">
        <v>-1096329.98</v>
      </c>
      <c r="G45" s="45">
        <v>578343.54</v>
      </c>
      <c r="H45" s="22"/>
      <c r="I45" s="43">
        <v>-384879.99</v>
      </c>
      <c r="J45" s="22"/>
    </row>
  </sheetData>
  <sheetProtection/>
  <mergeCells count="6">
    <mergeCell ref="E2:F2"/>
    <mergeCell ref="A3:C3"/>
    <mergeCell ref="A44:B44"/>
    <mergeCell ref="A45:B45"/>
    <mergeCell ref="A4:J4"/>
    <mergeCell ref="G2:J2"/>
  </mergeCells>
  <printOptions/>
  <pageMargins left="0.7874015748031497" right="0.5905511811023623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2020-05-03T04:35:06Z</cp:lastPrinted>
  <dcterms:created xsi:type="dcterms:W3CDTF">2004-11-16T05:58:34Z</dcterms:created>
  <dcterms:modified xsi:type="dcterms:W3CDTF">2023-07-19T10:31:37Z</dcterms:modified>
  <cp:category/>
  <cp:version/>
  <cp:contentType/>
  <cp:contentStatus/>
</cp:coreProperties>
</file>