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'Лист1'!$A$95</definedName>
  </definedNames>
  <calcPr fullCalcOnLoad="1"/>
</workbook>
</file>

<file path=xl/sharedStrings.xml><?xml version="1.0" encoding="utf-8"?>
<sst xmlns="http://schemas.openxmlformats.org/spreadsheetml/2006/main" count="264" uniqueCount="208">
  <si>
    <t>к   Решению Муниципального Совета</t>
  </si>
  <si>
    <t>Наименование</t>
  </si>
  <si>
    <t>Код целевой классификации</t>
  </si>
  <si>
    <t>Вид расходов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</si>
  <si>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</si>
  <si>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</si>
  <si>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</si>
  <si>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</si>
  <si>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</si>
  <si>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</si>
  <si>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Социальное обеспечение и иные выплаты населению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</si>
  <si>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</si>
  <si>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10.0.00.00000</t>
  </si>
  <si>
    <t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</si>
  <si>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10.1.00.00000</t>
  </si>
  <si>
    <t>Обеспечение противопожарным оборудованием и совершенствование противопожарной защиты объектов социальной сферы;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</si>
  <si>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</si>
  <si>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</si>
  <si>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</si>
  <si>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</si>
  <si>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</si>
  <si>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</si>
  <si>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</si>
  <si>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</si>
  <si>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Мероприятия по обеспечению безопасности людей  на водных объектах</t>
  </si>
  <si>
    <t>10.2.00.00000</t>
  </si>
  <si>
    <t>Создание условий для обеспечения безопасности людей на водных объектах, пропаганда безопасного поведения людей на водоёмах.</t>
  </si>
  <si>
    <t>10.2.10.00000</t>
  </si>
  <si>
    <t>Расходы по обеспечению безопасности людей  на водных объектах,  охране их жизни и здоровья</t>
  </si>
  <si>
    <t>10.2.10.17650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</si>
  <si>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</si>
  <si>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</si>
  <si>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Расходы на реализацию мероприятий в рамках молодежной политики</t>
  </si>
  <si>
    <t>Расходы в области физической культуры и спорта</t>
  </si>
  <si>
    <t>Муниципальная программа «Обеспечение качественными коммунальными услугами населения Великосельского сельского поселения»</t>
  </si>
  <si>
    <t>14.0.00.00000</t>
  </si>
  <si>
    <t>Муниципальная целевая программа»Благоустройство Великосельского сельского поселения »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</si>
  <si>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</si>
  <si>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</si>
  <si>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</si>
  <si>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</si>
  <si>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</si>
  <si>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</si>
  <si>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</si>
  <si>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</si>
  <si>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</si>
  <si>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</si>
  <si>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Иные бюджетные ассигнования</t>
  </si>
  <si>
    <t>Мероприятия по поддержке жилищного хозяйства</t>
  </si>
  <si>
    <t xml:space="preserve">Муниципальная программа «Комплексное развитие транспортной инфраструктуры Великосельского сельского поселения»   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</si>
  <si>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</si>
  <si>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</si>
  <si>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</si>
  <si>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</si>
  <si>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</si>
  <si>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</si>
  <si>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</si>
  <si>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Расходы на финансирование дорожного хозяйства за счет средств областного бюджета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</si>
  <si>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</si>
  <si>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</si>
  <si>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</si>
  <si>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</si>
  <si>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</si>
  <si>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 xml:space="preserve">Муниципальная  программа « Создание условий для эффективного управления муниципальными финансами в Великосельском сельском поселении»          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</si>
  <si>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</si>
  <si>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</si>
  <si>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</si>
  <si>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Создание условий для повышения эффективности использования бюджетных ресурсов</t>
  </si>
  <si>
    <t>36.1.01.00000</t>
  </si>
  <si>
    <t>Выполнение других обязанностей органами местного самоуправления</t>
  </si>
  <si>
    <t>36.1.01.17390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</si>
  <si>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</si>
  <si>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</si>
  <si>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</si>
  <si>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</si>
  <si>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типографские услуги, другие услуги средств массовой информации</t>
  </si>
  <si>
    <t>36.1.05.17090</t>
  </si>
  <si>
    <t>Межбюджетные трансферты</t>
  </si>
  <si>
    <t>Расходы на содержание руководителя контрольно-счётной палаты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</si>
  <si>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</si>
  <si>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</si>
  <si>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</si>
  <si>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</si>
  <si>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</si>
  <si>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</si>
  <si>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</si>
  <si>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</si>
  <si>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Содержание главы муниципального образования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</si>
  <si>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</si>
  <si>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</si>
  <si>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</si>
  <si>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</si>
  <si>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</si>
  <si>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</si>
  <si>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</si>
  <si>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</si>
  <si>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</si>
  <si>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</si>
  <si>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</si>
  <si>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</si>
  <si>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r>
      <t xml:space="preserve">Расходы на реализацию муниципальной целевой программы </t>
    </r>
    <r>
      <rPr>
        <sz val="12"/>
        <color indexed="8"/>
        <rFont val="Times New Roman"/>
        <family val="1"/>
      </rPr>
      <t>«Повышение безопасности дорожного движения в Великосельском сельском поселении»</t>
    </r>
  </si>
  <si>
    <t xml:space="preserve">Расходы на реализацию муниципальной целевой программы «Благоустройство Великосельского сельского поселения  </t>
  </si>
  <si>
    <t xml:space="preserve">Расходы на реализацию муниципальной целевой программы «Благоустройство Великосельского сельского поселения </t>
  </si>
  <si>
    <t>Расходы на реализацию муниципальной целевой программы «Благоустройство Великосельского сельского поселения «</t>
  </si>
  <si>
    <t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</si>
  <si>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</si>
  <si>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</si>
  <si>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</si>
  <si>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 xml:space="preserve">Муниципальная  программа «Доступная среда»  </t>
  </si>
  <si>
    <t>04.0.00.00000</t>
  </si>
  <si>
    <t>Муниципальная целевая программа «Доступная среда»  на 2018-2020 годы</t>
  </si>
  <si>
    <t>Обеспечение доступности для инвалидов и других МГН получения муниципальных услуг.</t>
  </si>
  <si>
    <t>04.1.00.00000</t>
  </si>
  <si>
    <t>04.1.02.00000</t>
  </si>
  <si>
    <t>04.1.02.17120</t>
  </si>
  <si>
    <t>Прочие общегосударственные расходы в рамках непрограммных расходов бюджета.</t>
  </si>
  <si>
    <t>50.0.00.17290</t>
  </si>
  <si>
    <r>
      <t xml:space="preserve">Мероприятия на реализацию муниципальной целевой программы </t>
    </r>
    <r>
      <rPr>
        <sz val="12"/>
        <color indexed="8"/>
        <rFont val="Times New Roman"/>
        <family val="1"/>
      </rPr>
      <t>«Доступная среда»  на 2018-2020 годы</t>
    </r>
  </si>
  <si>
    <r>
      <t xml:space="preserve">Мероприятия на реализацию муниципальной целевой программы </t>
    </r>
    <r>
      <rPr>
        <sz val="12"/>
        <color indexed="8"/>
        <rFont val="Times New Roman"/>
        <family val="1"/>
      </rPr>
      <t>«Инвентаризация и паспортизация муниципальных автомобильных дорог местного значения общего пользования Великосельского сельского поселения »</t>
    </r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</si>
  <si>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</si>
  <si>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24.3.00.00000</t>
  </si>
  <si>
    <t>Инвентаризация и паспортизация дорог местного значения общего пользования в границах населенных пунктов муниципального образования.</t>
  </si>
  <si>
    <t>24.3.01.00000</t>
  </si>
  <si>
    <t>24.3.01.17230</t>
  </si>
  <si>
    <t>05.1.01.R4970</t>
  </si>
  <si>
    <t>14.2.04.17040</t>
  </si>
  <si>
    <t>14.2.04.00000</t>
  </si>
  <si>
    <t>14.2.00.00000</t>
  </si>
  <si>
    <t>Устойчивое функционирование бани в с.Великое в  целях улучшения качества предоставляемых услуг</t>
  </si>
  <si>
    <t>Субсидия на возмещение убытков, связанных с оказанием банных услуг по тарифам, не обеспечивающим возмещение издержек</t>
  </si>
  <si>
    <t>24.1.01.12440</t>
  </si>
  <si>
    <t>Расходы на финансирование дорожного хозяйства за счет средств поселения</t>
  </si>
  <si>
    <t>36.2.07.17280</t>
  </si>
  <si>
    <t>Мероприятия по содержанию муниципального жилищного фонда</t>
  </si>
  <si>
    <t>50.0.00.17240</t>
  </si>
  <si>
    <t>Доплата к пенсии за выслугу лет гражданам, замещающим должности муниципальной службы</t>
  </si>
  <si>
    <t>50.0.00.17750</t>
  </si>
  <si>
    <t>Расходы на обеспечение казначейской системы исполнения бюджета</t>
  </si>
  <si>
    <t>Расходы на определение поставщиков (подрядчиков, исполнителей) для нужд сельского поселения</t>
  </si>
  <si>
    <t>50.0.00.17350</t>
  </si>
  <si>
    <t>50.0.00.17560</t>
  </si>
  <si>
    <t>Расходы на финансирование мероприятий по формированию современной городской среды за  счёт средств поселения</t>
  </si>
  <si>
    <t>Расходы на реализацию мероприятий по формированию современной городской среды</t>
  </si>
  <si>
    <t>Расходы на  оборудование, ремонт и содержание мест(площадок) накопления твердых коммунальных отходов</t>
  </si>
  <si>
    <t>Расходы  на благоустройство сельских территорий</t>
  </si>
  <si>
    <t>14.1.04.00000</t>
  </si>
  <si>
    <t>Улучшение санитарно-эпидемиологического состояния территории</t>
  </si>
  <si>
    <t>14.1.04.17251</t>
  </si>
  <si>
    <t>14.4.00.00000</t>
  </si>
  <si>
    <t>Муниципальная целевая программа «Комплексное развите сельских территорий Великосельского сельского поселения»</t>
  </si>
  <si>
    <t>14.4.01.00000</t>
  </si>
  <si>
    <t>Удовлетворение потребности населения, проживающего в сельской местности в комфортных условиях жизни</t>
  </si>
  <si>
    <t>14.4.01. R5760</t>
  </si>
  <si>
    <r>
      <t xml:space="preserve">Расходы на </t>
    </r>
    <r>
      <rPr>
        <sz val="11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обеспечение жителей поселения услугами организаций культуры</t>
    </r>
  </si>
  <si>
    <t>Муниципальная программа « Молодежная политика Великосельского сельского поселения»</t>
  </si>
  <si>
    <t>Муниципальная целевая программа « Молодежная политика Великосельского сельского поселения»</t>
  </si>
  <si>
    <t>02.1.01.00000</t>
  </si>
  <si>
    <t>Создание условий для патриотического воспитания молодежи и роста ее социально-общественной активности</t>
  </si>
  <si>
    <t>02.1.01.17470</t>
  </si>
  <si>
    <t>02.0.00.00000</t>
  </si>
  <si>
    <t>02.1.00.00000</t>
  </si>
  <si>
    <t>Муниципальная  программа «Современная городская среда в Великосельском сельском поселении»</t>
  </si>
  <si>
    <t>Муниципальная целевая программа «Формирование современной городской среды Великосельского сельского поселения»</t>
  </si>
  <si>
    <t>Обеспечение  мероприятий по формированию современной городской среды</t>
  </si>
  <si>
    <t>06.0.00.00000</t>
  </si>
  <si>
    <t>06.1.00.00000</t>
  </si>
  <si>
    <t>06.1.01.00000</t>
  </si>
  <si>
    <t>06.1.01.15550</t>
  </si>
  <si>
    <t xml:space="preserve"> 06.1.F2.00000</t>
  </si>
  <si>
    <t>06.1.F2.55550</t>
  </si>
  <si>
    <t>Муниципальная программа « Развитие физической культуры и спорта в Великосельском сельском поселении»</t>
  </si>
  <si>
    <t>Муниципальная целевая программа « Развитие физической культуры и спорта в Великосельском сельском поселении»</t>
  </si>
  <si>
    <t>Создание условий для спортивно-массовой работы с насалением</t>
  </si>
  <si>
    <t>13.0.00.00000</t>
  </si>
  <si>
    <t>13.1.00.00000</t>
  </si>
  <si>
    <t>13.1.01.00000</t>
  </si>
  <si>
    <t>13.1.01.17480</t>
  </si>
  <si>
    <t>Муниципальная программа «Экономическое развитие и инновационная экономика  Великосельского сельского поселения»</t>
  </si>
  <si>
    <t>Муниципальная целевая программа «Поддержка потребительского рынка в Великосельском сельском поселении»</t>
  </si>
  <si>
    <t>Обеспечение сельского населения социально-значимыми потребительскими товарами</t>
  </si>
  <si>
    <t>15.0.00.00000</t>
  </si>
  <si>
    <t>15.1.00.00000</t>
  </si>
  <si>
    <t>15.1.01.00000</t>
  </si>
  <si>
    <t>15.1.01.12880</t>
  </si>
  <si>
    <t>15.1.01.72880</t>
  </si>
  <si>
    <t>50.0.00.17790</t>
  </si>
  <si>
    <t>Расходы на  реализацию мероприятий по борьбе с борщевиком Сосновского</t>
  </si>
  <si>
    <t>14.1.04.76900</t>
  </si>
  <si>
    <t>14.1.04.16900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</si>
  <si>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(средства поселения)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</si>
  <si>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(областные средства)</t>
  </si>
  <si>
    <t>Код ГРБС , Наименование главного распорядителя бюджетных средств</t>
  </si>
  <si>
    <t>857 , Администрация Великосельского сельского поселения</t>
  </si>
  <si>
    <t>2022 год                  (руб.)</t>
  </si>
  <si>
    <t xml:space="preserve">Ведомственная структура расходов бюджета Великосельского сельского поселения на 2022 год </t>
  </si>
  <si>
    <t>2022 год                    (руб.)</t>
  </si>
  <si>
    <t>Приложение № 4</t>
  </si>
  <si>
    <t>Расходы на реализацию муниципальной целевой программы «Благоустройство Великосельского сельского поселения (Реализация мероприятий инициативного бюджетирования средства поселения)</t>
  </si>
  <si>
    <t>14.1.02.15350</t>
  </si>
  <si>
    <t>Расходы на реализацию мероприятий инициативного бюджетирования на территории Ярославской области (поддержка местных инициатив)</t>
  </si>
  <si>
    <t>14.1.02.75350</t>
  </si>
  <si>
    <t>Расходы на реализацию муниципальной целевой программы «Благоустройство Великосельского сельского поселения»(благоустройство дворовых территорий и территорий для выгула животных)</t>
  </si>
  <si>
    <t>14.1.02.70410</t>
  </si>
  <si>
    <t>Расходы на приведение в нормативное состояние автомобильных дорог местного значения, обеспечивающих подъезды к объектам социального назначения (средства поселения)</t>
  </si>
  <si>
    <t>24.1.01.17350</t>
  </si>
  <si>
    <t xml:space="preserve"> Расходы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</si>
  <si>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24.1.01.77350</t>
  </si>
  <si>
    <t xml:space="preserve"> № 13   от  22.08.2022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</si>
</sst>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22"/>
      <color indexed="10"/>
      <name val="Calibri"/>
      <family val="2"/>
    </font>
    <font>
      <b/>
      <i/>
      <sz val="12"/>
      <color indexed="8"/>
      <name val="Times New Roman"/>
      <family val="1"/>
    </font>
    <font>
      <i/>
      <sz val="12"/>
      <color indexed="56"/>
      <name val="Times New Roman"/>
      <family val="1"/>
    </font>
    <font>
      <sz val="12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22"/>
      <color rgb="FFFF0000"/>
      <name val="Calibri"/>
      <family val="2"/>
    </font>
    <font>
      <b/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i/>
      <sz val="12"/>
      <color rgb="FF002060"/>
      <name val="Times New Roman"/>
      <family val="1"/>
    </font>
    <font>
      <sz val="12"/>
      <color rgb="FF00206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46" fillId="0" borderId="10" xfId="0" applyFont="1" applyBorder="1" applyAlignment="1">
      <alignment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7" fillId="0" borderId="12" xfId="0" applyFont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vertical="center"/>
    </xf>
    <xf numFmtId="0" fontId="46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vertical="center"/>
    </xf>
    <xf numFmtId="0" fontId="49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3" xfId="0" applyFont="1" applyBorder="1" applyAlignment="1">
      <alignment wrapText="1"/>
    </xf>
    <xf numFmtId="0" fontId="47" fillId="0" borderId="13" xfId="0" applyFont="1" applyBorder="1" applyAlignment="1">
      <alignment wrapText="1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51" fillId="0" borderId="0" xfId="0" applyFont="1" applyAlignment="1">
      <alignment/>
    </xf>
    <xf numFmtId="0" fontId="46" fillId="0" borderId="10" xfId="0" applyFont="1" applyFill="1" applyBorder="1" applyAlignment="1">
      <alignment vertical="center" wrapText="1"/>
    </xf>
    <xf numFmtId="0" fontId="52" fillId="0" borderId="12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7" fillId="0" borderId="16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47" fillId="0" borderId="10" xfId="0" applyFont="1" applyBorder="1" applyAlignment="1">
      <alignment vertical="top" wrapText="1"/>
    </xf>
    <xf numFmtId="0" fontId="48" fillId="0" borderId="15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8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0" fillId="0" borderId="10" xfId="0" applyFont="1" applyBorder="1" applyAlignment="1">
      <alignment wrapText="1"/>
    </xf>
    <xf numFmtId="0" fontId="48" fillId="0" borderId="15" xfId="0" applyFont="1" applyFill="1" applyBorder="1" applyAlignment="1">
      <alignment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49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50" fillId="0" borderId="10" xfId="0" applyFont="1" applyBorder="1" applyAlignment="1">
      <alignment vertical="top" wrapText="1"/>
    </xf>
    <xf numFmtId="0" fontId="46" fillId="0" borderId="10" xfId="0" applyFont="1" applyBorder="1" applyAlignment="1">
      <alignment wrapText="1"/>
    </xf>
    <xf numFmtId="0" fontId="47" fillId="0" borderId="13" xfId="0" applyFont="1" applyBorder="1" applyAlignment="1">
      <alignment horizontal="justify" wrapText="1"/>
    </xf>
    <xf numFmtId="0" fontId="47" fillId="0" borderId="10" xfId="0" applyFont="1" applyBorder="1" applyAlignment="1">
      <alignment horizontal="justify" wrapText="1"/>
    </xf>
    <xf numFmtId="0" fontId="53" fillId="0" borderId="18" xfId="0" applyFont="1" applyBorder="1" applyAlignment="1">
      <alignment horizontal="left" vertical="center" wrapText="1"/>
    </xf>
    <xf numFmtId="0" fontId="50" fillId="0" borderId="0" xfId="0" applyFont="1" applyAlignment="1">
      <alignment horizontal="left" vertical="center"/>
    </xf>
    <xf numFmtId="0" fontId="48" fillId="0" borderId="10" xfId="0" applyFont="1" applyBorder="1" applyAlignment="1">
      <alignment horizontal="justify" wrapText="1"/>
    </xf>
    <xf numFmtId="0" fontId="50" fillId="0" borderId="15" xfId="0" applyFont="1" applyFill="1" applyBorder="1" applyAlignment="1">
      <alignment wrapText="1"/>
    </xf>
    <xf numFmtId="0" fontId="47" fillId="0" borderId="15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43" fontId="46" fillId="0" borderId="12" xfId="59" applyFont="1" applyBorder="1" applyAlignment="1">
      <alignment horizontal="right" vertical="center"/>
    </xf>
    <xf numFmtId="43" fontId="47" fillId="0" borderId="12" xfId="59" applyFont="1" applyBorder="1" applyAlignment="1">
      <alignment horizontal="right" vertical="center"/>
    </xf>
    <xf numFmtId="43" fontId="48" fillId="0" borderId="12" xfId="59" applyFont="1" applyBorder="1" applyAlignment="1">
      <alignment horizontal="right" vertical="center"/>
    </xf>
    <xf numFmtId="43" fontId="48" fillId="0" borderId="15" xfId="59" applyFont="1" applyFill="1" applyBorder="1" applyAlignment="1">
      <alignment horizontal="right" vertical="center"/>
    </xf>
    <xf numFmtId="43" fontId="46" fillId="0" borderId="15" xfId="59" applyFont="1" applyBorder="1" applyAlignment="1">
      <alignment horizontal="right" vertical="center"/>
    </xf>
    <xf numFmtId="43" fontId="47" fillId="0" borderId="15" xfId="59" applyFont="1" applyBorder="1" applyAlignment="1">
      <alignment horizontal="right" vertical="center"/>
    </xf>
    <xf numFmtId="0" fontId="48" fillId="0" borderId="20" xfId="0" applyFont="1" applyBorder="1" applyAlignment="1">
      <alignment horizontal="justify" wrapText="1"/>
    </xf>
    <xf numFmtId="43" fontId="48" fillId="0" borderId="12" xfId="59" applyFont="1" applyFill="1" applyBorder="1" applyAlignment="1">
      <alignment horizontal="right" vertical="center"/>
    </xf>
    <xf numFmtId="0" fontId="46" fillId="0" borderId="13" xfId="0" applyFont="1" applyBorder="1" applyAlignment="1">
      <alignment wrapText="1"/>
    </xf>
    <xf numFmtId="43" fontId="52" fillId="0" borderId="12" xfId="59" applyFont="1" applyBorder="1" applyAlignment="1">
      <alignment horizontal="right" vertical="center"/>
    </xf>
    <xf numFmtId="0" fontId="5" fillId="0" borderId="15" xfId="0" applyFont="1" applyFill="1" applyBorder="1" applyAlignment="1">
      <alignment vertical="center" wrapText="1"/>
    </xf>
    <xf numFmtId="0" fontId="6" fillId="0" borderId="15" xfId="0" applyFont="1" applyBorder="1" applyAlignment="1">
      <alignment horizontal="left" vertical="center" wrapText="1"/>
    </xf>
    <xf numFmtId="0" fontId="46" fillId="0" borderId="21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vertical="center"/>
    </xf>
    <xf numFmtId="43" fontId="46" fillId="0" borderId="12" xfId="59" applyFont="1" applyFill="1" applyBorder="1" applyAlignment="1">
      <alignment horizontal="right" vertical="center"/>
    </xf>
    <xf numFmtId="0" fontId="48" fillId="0" borderId="12" xfId="0" applyFont="1" applyFill="1" applyBorder="1" applyAlignment="1">
      <alignment vertical="center"/>
    </xf>
    <xf numFmtId="43" fontId="47" fillId="0" borderId="12" xfId="59" applyFont="1" applyFill="1" applyBorder="1" applyAlignment="1">
      <alignment horizontal="right" vertical="center"/>
    </xf>
    <xf numFmtId="0" fontId="50" fillId="0" borderId="10" xfId="0" applyFont="1" applyFill="1" applyBorder="1" applyAlignment="1">
      <alignment vertical="center" wrapText="1"/>
    </xf>
    <xf numFmtId="0" fontId="47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0" fontId="46" fillId="0" borderId="22" xfId="0" applyFont="1" applyFill="1" applyBorder="1" applyAlignment="1">
      <alignment wrapText="1"/>
    </xf>
    <xf numFmtId="0" fontId="47" fillId="0" borderId="23" xfId="0" applyFont="1" applyFill="1" applyBorder="1" applyAlignment="1">
      <alignment wrapText="1"/>
    </xf>
    <xf numFmtId="0" fontId="50" fillId="0" borderId="23" xfId="0" applyFont="1" applyFill="1" applyBorder="1" applyAlignment="1">
      <alignment wrapText="1"/>
    </xf>
    <xf numFmtId="0" fontId="50" fillId="0" borderId="22" xfId="0" applyFont="1" applyFill="1" applyBorder="1" applyAlignment="1">
      <alignment wrapText="1"/>
    </xf>
    <xf numFmtId="0" fontId="47" fillId="0" borderId="24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43" fontId="54" fillId="0" borderId="11" xfId="59" applyFont="1" applyFill="1" applyBorder="1" applyAlignment="1">
      <alignment horizontal="right" vertical="center"/>
    </xf>
    <xf numFmtId="0" fontId="48" fillId="0" borderId="17" xfId="0" applyFont="1" applyFill="1" applyBorder="1" applyAlignment="1">
      <alignment vertical="center" wrapText="1"/>
    </xf>
    <xf numFmtId="0" fontId="47" fillId="0" borderId="19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43" fontId="48" fillId="0" borderId="19" xfId="59" applyFont="1" applyFill="1" applyBorder="1" applyAlignment="1">
      <alignment horizontal="right" vertical="center"/>
    </xf>
    <xf numFmtId="0" fontId="46" fillId="0" borderId="0" xfId="0" applyFont="1" applyFill="1" applyAlignment="1">
      <alignment/>
    </xf>
    <xf numFmtId="0" fontId="46" fillId="0" borderId="24" xfId="0" applyFont="1" applyFill="1" applyBorder="1" applyAlignment="1">
      <alignment horizontal="center"/>
    </xf>
    <xf numFmtId="0" fontId="47" fillId="0" borderId="13" xfId="0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left" wrapText="1"/>
    </xf>
    <xf numFmtId="0" fontId="47" fillId="0" borderId="13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wrapText="1"/>
    </xf>
    <xf numFmtId="0" fontId="47" fillId="0" borderId="11" xfId="0" applyFont="1" applyFill="1" applyBorder="1" applyAlignment="1">
      <alignment horizontal="center"/>
    </xf>
    <xf numFmtId="0" fontId="50" fillId="0" borderId="13" xfId="0" applyFont="1" applyFill="1" applyBorder="1" applyAlignment="1">
      <alignment wrapText="1"/>
    </xf>
    <xf numFmtId="0" fontId="47" fillId="0" borderId="19" xfId="0" applyFont="1" applyFill="1" applyBorder="1" applyAlignment="1">
      <alignment horizontal="center"/>
    </xf>
    <xf numFmtId="0" fontId="48" fillId="0" borderId="13" xfId="0" applyFont="1" applyFill="1" applyBorder="1" applyAlignment="1">
      <alignment wrapText="1"/>
    </xf>
    <xf numFmtId="0" fontId="46" fillId="0" borderId="13" xfId="0" applyFont="1" applyFill="1" applyBorder="1" applyAlignment="1">
      <alignment/>
    </xf>
    <xf numFmtId="0" fontId="48" fillId="0" borderId="12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vertical="center" wrapText="1"/>
    </xf>
    <xf numFmtId="0" fontId="48" fillId="0" borderId="19" xfId="0" applyFont="1" applyFill="1" applyBorder="1" applyAlignment="1">
      <alignment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8" fillId="0" borderId="26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/>
    </xf>
    <xf numFmtId="0" fontId="50" fillId="0" borderId="0" xfId="0" applyFont="1" applyFill="1" applyAlignment="1">
      <alignment horizontal="center" vertical="center"/>
    </xf>
    <xf numFmtId="0" fontId="53" fillId="0" borderId="10" xfId="0" applyFont="1" applyFill="1" applyBorder="1" applyAlignment="1">
      <alignment wrapText="1"/>
    </xf>
    <xf numFmtId="0" fontId="50" fillId="0" borderId="23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wrapText="1"/>
    </xf>
    <xf numFmtId="0" fontId="48" fillId="0" borderId="20" xfId="0" applyFont="1" applyFill="1" applyBorder="1" applyAlignment="1">
      <alignment vertical="center" wrapText="1"/>
    </xf>
    <xf numFmtId="0" fontId="50" fillId="0" borderId="15" xfId="0" applyFont="1" applyFill="1" applyBorder="1" applyAlignment="1">
      <alignment horizontal="center"/>
    </xf>
    <xf numFmtId="0" fontId="49" fillId="0" borderId="26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vertical="center"/>
    </xf>
    <xf numFmtId="43" fontId="47" fillId="0" borderId="15" xfId="59" applyFont="1" applyFill="1" applyBorder="1" applyAlignment="1">
      <alignment horizontal="right" vertical="center"/>
    </xf>
    <xf numFmtId="0" fontId="7" fillId="0" borderId="15" xfId="52" applyNumberFormat="1" applyFont="1" applyFill="1" applyBorder="1" applyAlignment="1" applyProtection="1">
      <alignment horizontal="center" vertical="center" wrapText="1"/>
      <protection hidden="1"/>
    </xf>
    <xf numFmtId="43" fontId="46" fillId="0" borderId="12" xfId="59" applyFont="1" applyBorder="1" applyAlignment="1">
      <alignment vertical="center" wrapText="1"/>
    </xf>
    <xf numFmtId="43" fontId="47" fillId="0" borderId="12" xfId="59" applyFont="1" applyBorder="1" applyAlignment="1">
      <alignment vertical="center" wrapText="1"/>
    </xf>
    <xf numFmtId="43" fontId="7" fillId="0" borderId="12" xfId="59" applyFont="1" applyBorder="1" applyAlignment="1">
      <alignment vertical="center" wrapText="1"/>
    </xf>
    <xf numFmtId="4" fontId="7" fillId="0" borderId="15" xfId="52" applyNumberFormat="1" applyFont="1" applyFill="1" applyBorder="1" applyAlignment="1" applyProtection="1">
      <alignment horizontal="center" vertical="top"/>
      <protection hidden="1"/>
    </xf>
    <xf numFmtId="43" fontId="46" fillId="0" borderId="12" xfId="59" applyFont="1" applyFill="1" applyBorder="1" applyAlignment="1">
      <alignment horizontal="center" vertical="center" wrapText="1"/>
    </xf>
    <xf numFmtId="43" fontId="48" fillId="0" borderId="12" xfId="59" applyFont="1" applyFill="1" applyBorder="1" applyAlignment="1">
      <alignment horizontal="center" vertical="center" wrapText="1"/>
    </xf>
    <xf numFmtId="43" fontId="47" fillId="0" borderId="12" xfId="59" applyFont="1" applyFill="1" applyBorder="1" applyAlignment="1">
      <alignment horizontal="center" vertical="center" wrapText="1"/>
    </xf>
    <xf numFmtId="43" fontId="47" fillId="0" borderId="19" xfId="59" applyFont="1" applyFill="1" applyBorder="1" applyAlignment="1">
      <alignment horizontal="center" vertical="center" wrapText="1"/>
    </xf>
    <xf numFmtId="43" fontId="46" fillId="0" borderId="15" xfId="59" applyFont="1" applyFill="1" applyBorder="1" applyAlignment="1">
      <alignment horizontal="center" vertical="center" wrapText="1"/>
    </xf>
    <xf numFmtId="43" fontId="47" fillId="0" borderId="15" xfId="59" applyFont="1" applyFill="1" applyBorder="1" applyAlignment="1">
      <alignment horizontal="center" vertical="center" wrapText="1"/>
    </xf>
    <xf numFmtId="43" fontId="52" fillId="0" borderId="12" xfId="59" applyFont="1" applyFill="1" applyBorder="1" applyAlignment="1">
      <alignment horizontal="right" vertical="center"/>
    </xf>
    <xf numFmtId="2" fontId="47" fillId="0" borderId="12" xfId="59" applyNumberFormat="1" applyFont="1" applyBorder="1" applyAlignment="1">
      <alignment horizontal="center" vertical="center"/>
    </xf>
    <xf numFmtId="2" fontId="48" fillId="0" borderId="12" xfId="59" applyNumberFormat="1" applyFont="1" applyBorder="1" applyAlignment="1">
      <alignment horizontal="center" vertical="center"/>
    </xf>
    <xf numFmtId="2" fontId="48" fillId="0" borderId="12" xfId="59" applyNumberFormat="1" applyFont="1" applyFill="1" applyBorder="1" applyAlignment="1">
      <alignment horizontal="center" vertical="center"/>
    </xf>
    <xf numFmtId="2" fontId="47" fillId="0" borderId="12" xfId="59" applyNumberFormat="1" applyFont="1" applyFill="1" applyBorder="1" applyAlignment="1">
      <alignment horizontal="center" vertical="center"/>
    </xf>
    <xf numFmtId="2" fontId="47" fillId="0" borderId="19" xfId="59" applyNumberFormat="1" applyFont="1" applyBorder="1" applyAlignment="1">
      <alignment horizontal="center" vertical="center"/>
    </xf>
    <xf numFmtId="0" fontId="46" fillId="0" borderId="16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43" fontId="46" fillId="0" borderId="16" xfId="59" applyFont="1" applyBorder="1" applyAlignment="1">
      <alignment horizontal="center" vertical="center"/>
    </xf>
    <xf numFmtId="43" fontId="46" fillId="0" borderId="10" xfId="59" applyFont="1" applyBorder="1" applyAlignment="1">
      <alignment horizontal="center" vertical="center"/>
    </xf>
    <xf numFmtId="0" fontId="46" fillId="0" borderId="16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43" fontId="47" fillId="0" borderId="16" xfId="59" applyFont="1" applyFill="1" applyBorder="1" applyAlignment="1">
      <alignment horizontal="right" vertical="center"/>
    </xf>
    <xf numFmtId="43" fontId="47" fillId="0" borderId="10" xfId="59" applyFont="1" applyFill="1" applyBorder="1" applyAlignment="1">
      <alignment horizontal="right" vertical="center"/>
    </xf>
    <xf numFmtId="0" fontId="47" fillId="0" borderId="0" xfId="0" applyFont="1" applyAlignment="1">
      <alignment horizontal="right"/>
    </xf>
    <xf numFmtId="0" fontId="46" fillId="0" borderId="17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0" fontId="46" fillId="0" borderId="17" xfId="0" applyFont="1" applyFill="1" applyBorder="1" applyAlignment="1">
      <alignment horizontal="center" vertical="center"/>
    </xf>
    <xf numFmtId="43" fontId="46" fillId="0" borderId="17" xfId="59" applyFont="1" applyFill="1" applyBorder="1" applyAlignment="1">
      <alignment horizontal="right" vertical="center"/>
    </xf>
    <xf numFmtId="43" fontId="46" fillId="0" borderId="10" xfId="59" applyFont="1" applyFill="1" applyBorder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7" fillId="0" borderId="21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27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21" xfId="52" applyNumberFormat="1" applyFont="1" applyFill="1" applyBorder="1" applyAlignment="1" applyProtection="1">
      <alignment horizontal="center" vertical="top"/>
      <protection hidden="1"/>
    </xf>
    <xf numFmtId="0" fontId="7" fillId="0" borderId="27" xfId="52" applyNumberFormat="1" applyFont="1" applyFill="1" applyBorder="1" applyAlignment="1" applyProtection="1">
      <alignment horizontal="center" vertical="top"/>
      <protection hidden="1"/>
    </xf>
    <xf numFmtId="0" fontId="7" fillId="0" borderId="23" xfId="52" applyNumberFormat="1" applyFont="1" applyFill="1" applyBorder="1" applyAlignment="1" applyProtection="1">
      <alignment horizontal="center" vertical="top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2"/>
  <sheetViews>
    <sheetView tabSelected="1" zoomScalePageLayoutView="0" workbookViewId="0" topLeftCell="A152">
      <selection activeCell="B146" sqref="B146"/>
    </sheetView>
  </sheetViews>
  <sheetFormatPr defaultColWidth="9.140625" defaultRowHeight="15"/>
  <cols>
    <col min="1" max="1" width="54.8515625" style="0" customWidth="1"/>
    <col min="2" max="2" width="21.7109375" style="0" customWidth="1"/>
    <col min="3" max="3" width="19.140625" style="0" customWidth="1"/>
    <col min="4" max="4" width="17.8515625" style="0" customWidth="1"/>
    <col min="6" max="6" width="10.421875" style="0" bestFit="1" customWidth="1"/>
  </cols>
  <sheetData>
    <row r="1" spans="1:4" ht="15">
      <c r="A1" s="153" t="s">
        <v>196</v>
      </c>
      <c r="B1" s="153"/>
      <c r="C1" s="153"/>
      <c r="D1" s="153"/>
    </row>
    <row r="2" spans="1:4" ht="15">
      <c r="A2" s="153" t="s">
        <v>0</v>
      </c>
      <c r="B2" s="153"/>
      <c r="C2" s="153"/>
      <c r="D2" s="153"/>
    </row>
    <row r="3" spans="1:4" ht="15">
      <c r="A3" s="153" t="s">
        <v>207</v>
      </c>
      <c r="B3" s="153"/>
      <c r="C3" s="153"/>
      <c r="D3" s="153"/>
    </row>
    <row r="4" spans="1:4" ht="54.75" customHeight="1">
      <c r="A4" s="159" t="s">
        <v>194</v>
      </c>
      <c r="B4" s="159"/>
      <c r="C4" s="159"/>
      <c r="D4" s="159"/>
    </row>
    <row r="5" spans="1:4" ht="54.75" customHeight="1">
      <c r="A5" s="160" t="s">
        <v>191</v>
      </c>
      <c r="B5" s="161"/>
      <c r="C5" s="162"/>
      <c r="D5" s="122" t="s">
        <v>193</v>
      </c>
    </row>
    <row r="6" spans="1:4" ht="24.75" customHeight="1" thickBot="1">
      <c r="A6" s="163" t="s">
        <v>192</v>
      </c>
      <c r="B6" s="164"/>
      <c r="C6" s="165"/>
      <c r="D6" s="126">
        <v>30159615.6</v>
      </c>
    </row>
    <row r="7" spans="1:4" ht="31.5" thickBot="1">
      <c r="A7" s="21" t="s">
        <v>1</v>
      </c>
      <c r="B7" s="2" t="s">
        <v>2</v>
      </c>
      <c r="C7" s="2" t="s">
        <v>3</v>
      </c>
      <c r="D7" s="2" t="s">
        <v>195</v>
      </c>
    </row>
    <row r="8" spans="1:4" ht="31.5" thickBot="1">
      <c r="A8" s="63" t="s">
        <v>154</v>
      </c>
      <c r="B8" s="27" t="s">
        <v>159</v>
      </c>
      <c r="C8" s="2"/>
      <c r="D8" s="123">
        <f>D12</f>
        <v>10000</v>
      </c>
    </row>
    <row r="9" spans="1:4" ht="31.5" thickBot="1">
      <c r="A9" s="22" t="s">
        <v>155</v>
      </c>
      <c r="B9" s="28" t="s">
        <v>160</v>
      </c>
      <c r="C9" s="2"/>
      <c r="D9" s="123">
        <f>D12</f>
        <v>10000</v>
      </c>
    </row>
    <row r="10" spans="1:4" ht="47.25" thickBot="1">
      <c r="A10" s="12" t="s">
        <v>157</v>
      </c>
      <c r="B10" s="24" t="s">
        <v>156</v>
      </c>
      <c r="C10" s="2"/>
      <c r="D10" s="124">
        <f>D12</f>
        <v>10000</v>
      </c>
    </row>
    <row r="11" spans="1:4" ht="31.5" thickBot="1">
      <c r="A11" s="25" t="s">
        <v>32</v>
      </c>
      <c r="B11" s="24" t="s">
        <v>158</v>
      </c>
      <c r="C11" s="2"/>
      <c r="D11" s="124">
        <f>D12</f>
        <v>10000</v>
      </c>
    </row>
    <row r="12" spans="1:4" ht="31.5" thickBot="1">
      <c r="A12" s="26" t="s">
        <v>19</v>
      </c>
      <c r="B12" s="2"/>
      <c r="C12" s="2">
        <v>200</v>
      </c>
      <c r="D12" s="125">
        <v>10000</v>
      </c>
    </row>
    <row r="13" spans="1:5" ht="15.75" thickBot="1">
      <c r="A13" s="91" t="s">
        <v>108</v>
      </c>
      <c r="B13" s="92" t="s">
        <v>109</v>
      </c>
      <c r="C13" s="93"/>
      <c r="D13" s="127">
        <f>SUM(D14)</f>
        <v>11000</v>
      </c>
      <c r="E13" s="65"/>
    </row>
    <row r="14" spans="1:4" ht="31.5" thickBot="1">
      <c r="A14" s="94" t="s">
        <v>110</v>
      </c>
      <c r="B14" s="95" t="s">
        <v>112</v>
      </c>
      <c r="C14" s="96"/>
      <c r="D14" s="128">
        <f>SUM(D15)</f>
        <v>11000</v>
      </c>
    </row>
    <row r="15" spans="1:4" ht="31.5" thickBot="1">
      <c r="A15" s="97" t="s">
        <v>111</v>
      </c>
      <c r="B15" s="98" t="s">
        <v>113</v>
      </c>
      <c r="C15" s="96"/>
      <c r="D15" s="129">
        <f>SUM(D16)</f>
        <v>11000</v>
      </c>
    </row>
    <row r="16" spans="1:4" ht="31.5" thickBot="1">
      <c r="A16" s="99" t="s">
        <v>117</v>
      </c>
      <c r="B16" s="100" t="s">
        <v>114</v>
      </c>
      <c r="C16" s="96"/>
      <c r="D16" s="129">
        <f>SUM(D17)</f>
        <v>11000</v>
      </c>
    </row>
    <row r="17" spans="1:4" ht="31.5" thickBot="1">
      <c r="A17" s="101" t="s">
        <v>19</v>
      </c>
      <c r="B17" s="102"/>
      <c r="C17" s="103">
        <v>200</v>
      </c>
      <c r="D17" s="129">
        <v>11000</v>
      </c>
    </row>
    <row r="18" spans="1:5" ht="47.25" thickBot="1">
      <c r="A18" s="104" t="s">
        <v>4</v>
      </c>
      <c r="B18" s="105" t="s">
        <v>5</v>
      </c>
      <c r="C18" s="106"/>
      <c r="D18" s="127">
        <f>SUM(D19)</f>
        <v>641602.63</v>
      </c>
      <c r="E18" s="65"/>
    </row>
    <row r="19" spans="1:4" ht="47.25" thickBot="1">
      <c r="A19" s="10" t="s">
        <v>6</v>
      </c>
      <c r="B19" s="105" t="s">
        <v>7</v>
      </c>
      <c r="C19" s="106"/>
      <c r="D19" s="127">
        <f>SUM(D20)</f>
        <v>641602.63</v>
      </c>
    </row>
    <row r="20" spans="1:4" ht="47.25" thickBot="1">
      <c r="A20" s="11" t="s">
        <v>8</v>
      </c>
      <c r="B20" s="96" t="s">
        <v>9</v>
      </c>
      <c r="C20" s="106"/>
      <c r="D20" s="129">
        <f>SUM(D21)</f>
        <v>641602.63</v>
      </c>
    </row>
    <row r="21" spans="1:4" ht="63" thickBot="1">
      <c r="A21" s="11" t="s">
        <v>11</v>
      </c>
      <c r="B21" s="96" t="s">
        <v>124</v>
      </c>
      <c r="C21" s="106"/>
      <c r="D21" s="129">
        <f>D22</f>
        <v>641602.63</v>
      </c>
    </row>
    <row r="22" spans="1:4" ht="15.75" thickBot="1">
      <c r="A22" s="29" t="s">
        <v>10</v>
      </c>
      <c r="B22" s="107"/>
      <c r="C22" s="108">
        <v>300</v>
      </c>
      <c r="D22" s="130">
        <v>641602.63</v>
      </c>
    </row>
    <row r="23" spans="1:4" ht="47.25" thickBot="1">
      <c r="A23" s="64" t="s">
        <v>161</v>
      </c>
      <c r="B23" s="27" t="s">
        <v>164</v>
      </c>
      <c r="C23" s="109"/>
      <c r="D23" s="131">
        <f>D24</f>
        <v>4708044.6</v>
      </c>
    </row>
    <row r="24" spans="1:4" ht="47.25" thickBot="1">
      <c r="A24" s="22" t="s">
        <v>162</v>
      </c>
      <c r="B24" s="28" t="s">
        <v>165</v>
      </c>
      <c r="C24" s="109"/>
      <c r="D24" s="131">
        <f>D25+D28</f>
        <v>4708044.6</v>
      </c>
    </row>
    <row r="25" spans="1:4" ht="31.5" thickBot="1">
      <c r="A25" s="12" t="s">
        <v>163</v>
      </c>
      <c r="B25" s="24" t="s">
        <v>166</v>
      </c>
      <c r="C25" s="33"/>
      <c r="D25" s="132">
        <f>D26</f>
        <v>478738.68</v>
      </c>
    </row>
    <row r="26" spans="1:7" ht="47.25" thickBot="1">
      <c r="A26" s="31" t="s">
        <v>141</v>
      </c>
      <c r="B26" s="24" t="s">
        <v>167</v>
      </c>
      <c r="C26" s="33"/>
      <c r="D26" s="132">
        <f>D27</f>
        <v>478738.68</v>
      </c>
      <c r="G26" s="30"/>
    </row>
    <row r="27" spans="1:4" ht="31.5" thickBot="1">
      <c r="A27" s="26" t="s">
        <v>19</v>
      </c>
      <c r="B27" s="32"/>
      <c r="C27" s="33">
        <v>200</v>
      </c>
      <c r="D27" s="132">
        <v>478738.68</v>
      </c>
    </row>
    <row r="28" spans="1:4" ht="31.5" thickBot="1">
      <c r="A28" s="12" t="s">
        <v>163</v>
      </c>
      <c r="B28" s="23" t="s">
        <v>168</v>
      </c>
      <c r="C28" s="33"/>
      <c r="D28" s="132">
        <f>D30</f>
        <v>4229305.92</v>
      </c>
    </row>
    <row r="29" spans="1:4" ht="31.5" thickBot="1">
      <c r="A29" s="31" t="s">
        <v>142</v>
      </c>
      <c r="B29" s="24" t="s">
        <v>169</v>
      </c>
      <c r="C29" s="33"/>
      <c r="D29" s="132">
        <f>D30</f>
        <v>4229305.92</v>
      </c>
    </row>
    <row r="30" spans="1:4" ht="30.75">
      <c r="A30" s="26" t="s">
        <v>19</v>
      </c>
      <c r="B30" s="32"/>
      <c r="C30" s="33">
        <v>200</v>
      </c>
      <c r="D30" s="132">
        <v>4229305.92</v>
      </c>
    </row>
    <row r="31" spans="1:5" ht="78.75" customHeight="1">
      <c r="A31" s="154" t="s">
        <v>99</v>
      </c>
      <c r="B31" s="156" t="s">
        <v>12</v>
      </c>
      <c r="C31" s="156"/>
      <c r="D31" s="157">
        <f>SUM(D33+D40)</f>
        <v>255000</v>
      </c>
      <c r="E31" s="65"/>
    </row>
    <row r="32" spans="1:4" ht="15" customHeight="1" thickBot="1">
      <c r="A32" s="155"/>
      <c r="B32" s="148"/>
      <c r="C32" s="148"/>
      <c r="D32" s="158"/>
    </row>
    <row r="33" spans="1:4" ht="78" thickBot="1">
      <c r="A33" s="18" t="s">
        <v>13</v>
      </c>
      <c r="B33" s="19" t="s">
        <v>14</v>
      </c>
      <c r="C33" s="20"/>
      <c r="D33" s="133">
        <f>SUM(D34+D37)</f>
        <v>190662.07</v>
      </c>
    </row>
    <row r="34" spans="1:4" ht="47.25" thickBot="1">
      <c r="A34" s="78" t="s">
        <v>15</v>
      </c>
      <c r="B34" s="20" t="s">
        <v>16</v>
      </c>
      <c r="C34" s="20"/>
      <c r="D34" s="74">
        <f>SUM(D35)</f>
        <v>39629</v>
      </c>
    </row>
    <row r="35" spans="1:4" ht="63" thickBot="1">
      <c r="A35" s="78" t="s">
        <v>17</v>
      </c>
      <c r="B35" s="76" t="s">
        <v>18</v>
      </c>
      <c r="C35" s="76"/>
      <c r="D35" s="74">
        <f>D36</f>
        <v>39629</v>
      </c>
    </row>
    <row r="36" spans="1:4" ht="31.5" thickBot="1">
      <c r="A36" s="79" t="s">
        <v>19</v>
      </c>
      <c r="B36" s="73" t="s">
        <v>20</v>
      </c>
      <c r="C36" s="73">
        <v>200</v>
      </c>
      <c r="D36" s="59">
        <v>39629</v>
      </c>
    </row>
    <row r="37" spans="1:4" ht="78" thickBot="1">
      <c r="A37" s="78" t="s">
        <v>21</v>
      </c>
      <c r="B37" s="76" t="s">
        <v>22</v>
      </c>
      <c r="C37" s="73"/>
      <c r="D37" s="59">
        <f>SUM(D38)</f>
        <v>151033.07</v>
      </c>
    </row>
    <row r="38" spans="1:4" ht="63" thickBot="1">
      <c r="A38" s="78" t="s">
        <v>17</v>
      </c>
      <c r="B38" s="76" t="s">
        <v>23</v>
      </c>
      <c r="C38" s="73"/>
      <c r="D38" s="59">
        <f>D39</f>
        <v>151033.07</v>
      </c>
    </row>
    <row r="39" spans="1:4" ht="31.5" thickBot="1">
      <c r="A39" s="79" t="s">
        <v>19</v>
      </c>
      <c r="B39" s="76"/>
      <c r="C39" s="73">
        <v>200</v>
      </c>
      <c r="D39" s="59">
        <v>151033.07</v>
      </c>
    </row>
    <row r="40" spans="1:4" ht="31.5" thickBot="1">
      <c r="A40" s="78" t="s">
        <v>24</v>
      </c>
      <c r="B40" s="76" t="s">
        <v>25</v>
      </c>
      <c r="C40" s="73"/>
      <c r="D40" s="59">
        <f>SUM(D41)</f>
        <v>64337.93</v>
      </c>
    </row>
    <row r="41" spans="1:4" ht="47.25" thickBot="1">
      <c r="A41" s="78" t="s">
        <v>26</v>
      </c>
      <c r="B41" s="76" t="s">
        <v>27</v>
      </c>
      <c r="C41" s="73"/>
      <c r="D41" s="59">
        <f>SUM(D42)</f>
        <v>64337.93</v>
      </c>
    </row>
    <row r="42" spans="1:4" ht="31.5" thickBot="1">
      <c r="A42" s="75" t="s">
        <v>28</v>
      </c>
      <c r="B42" s="76" t="s">
        <v>29</v>
      </c>
      <c r="C42" s="73"/>
      <c r="D42" s="59">
        <f>SUM(D43)</f>
        <v>64337.93</v>
      </c>
    </row>
    <row r="43" spans="1:4" ht="31.5" thickBot="1">
      <c r="A43" s="79" t="s">
        <v>19</v>
      </c>
      <c r="B43" s="77"/>
      <c r="C43" s="73">
        <v>200</v>
      </c>
      <c r="D43" s="59">
        <v>64337.93</v>
      </c>
    </row>
    <row r="44" spans="1:4" ht="47.25" thickBot="1">
      <c r="A44" s="60" t="s">
        <v>170</v>
      </c>
      <c r="B44" s="36" t="s">
        <v>173</v>
      </c>
      <c r="C44" s="7"/>
      <c r="D44" s="61">
        <f>D45</f>
        <v>40000</v>
      </c>
    </row>
    <row r="45" spans="1:4" ht="47.25" thickBot="1">
      <c r="A45" s="35" t="s">
        <v>171</v>
      </c>
      <c r="B45" s="37" t="s">
        <v>174</v>
      </c>
      <c r="C45" s="7"/>
      <c r="D45" s="61">
        <f>D46</f>
        <v>40000</v>
      </c>
    </row>
    <row r="46" spans="1:4" ht="31.5" thickBot="1">
      <c r="A46" s="25" t="s">
        <v>172</v>
      </c>
      <c r="B46" s="38" t="s">
        <v>175</v>
      </c>
      <c r="C46" s="7"/>
      <c r="D46" s="54">
        <f>D47</f>
        <v>40000</v>
      </c>
    </row>
    <row r="47" spans="1:4" ht="15.75" thickBot="1">
      <c r="A47" s="25" t="s">
        <v>33</v>
      </c>
      <c r="B47" s="38" t="s">
        <v>176</v>
      </c>
      <c r="C47" s="7"/>
      <c r="D47" s="54">
        <f>D48</f>
        <v>40000</v>
      </c>
    </row>
    <row r="48" spans="1:4" ht="31.5" thickBot="1">
      <c r="A48" s="5" t="s">
        <v>19</v>
      </c>
      <c r="B48" s="7"/>
      <c r="C48" s="7">
        <v>200</v>
      </c>
      <c r="D48" s="54">
        <v>40000</v>
      </c>
    </row>
    <row r="49" spans="1:5" ht="47.25" thickBot="1">
      <c r="A49" s="110" t="s">
        <v>34</v>
      </c>
      <c r="B49" s="70" t="s">
        <v>35</v>
      </c>
      <c r="C49" s="73"/>
      <c r="D49" s="72">
        <f>SUM(D50+D74+D78)</f>
        <v>8796714.54</v>
      </c>
      <c r="E49" s="65"/>
    </row>
    <row r="50" spans="1:4" ht="47.25" thickBot="1">
      <c r="A50" s="18" t="s">
        <v>36</v>
      </c>
      <c r="B50" s="70" t="s">
        <v>37</v>
      </c>
      <c r="C50" s="73"/>
      <c r="D50" s="74">
        <f>SUM(D51+D55+D58+D60+D62+D64+D67)</f>
        <v>8484714.54</v>
      </c>
    </row>
    <row r="51" spans="1:4" ht="15.75" thickBot="1">
      <c r="A51" s="78" t="s">
        <v>38</v>
      </c>
      <c r="B51" s="76" t="s">
        <v>39</v>
      </c>
      <c r="C51" s="73"/>
      <c r="D51" s="74">
        <f>SUM(D52)+D54</f>
        <v>3430247.39</v>
      </c>
    </row>
    <row r="52" spans="1:4" ht="47.25" thickBot="1">
      <c r="A52" s="78" t="s">
        <v>101</v>
      </c>
      <c r="B52" s="76" t="s">
        <v>40</v>
      </c>
      <c r="C52" s="76"/>
      <c r="D52" s="74">
        <f>SUM(D53)</f>
        <v>3430247.39</v>
      </c>
    </row>
    <row r="53" spans="1:4" ht="31.5" thickBot="1">
      <c r="A53" s="79" t="s">
        <v>19</v>
      </c>
      <c r="B53" s="20" t="s">
        <v>20</v>
      </c>
      <c r="C53" s="73">
        <v>200</v>
      </c>
      <c r="D53" s="59">
        <v>3430247.39</v>
      </c>
    </row>
    <row r="54" spans="1:4" ht="15.75" thickBot="1">
      <c r="A54" s="79" t="s">
        <v>47</v>
      </c>
      <c r="B54" s="20"/>
      <c r="C54" s="73">
        <v>800</v>
      </c>
      <c r="D54" s="59">
        <v>0</v>
      </c>
    </row>
    <row r="55" spans="1:4" ht="15.75" thickBot="1">
      <c r="A55" s="78" t="s">
        <v>41</v>
      </c>
      <c r="B55" s="76" t="s">
        <v>42</v>
      </c>
      <c r="C55" s="77"/>
      <c r="D55" s="74">
        <f>SUM(D56)</f>
        <v>1467783.15</v>
      </c>
    </row>
    <row r="56" spans="1:4" ht="47.25" thickBot="1">
      <c r="A56" s="78" t="s">
        <v>102</v>
      </c>
      <c r="B56" s="76" t="s">
        <v>43</v>
      </c>
      <c r="C56" s="77"/>
      <c r="D56" s="74">
        <f>SUM(D57)</f>
        <v>1467783.15</v>
      </c>
    </row>
    <row r="57" spans="1:4" ht="31.5" thickBot="1">
      <c r="A57" s="79" t="s">
        <v>19</v>
      </c>
      <c r="B57" s="73"/>
      <c r="C57" s="73">
        <v>200</v>
      </c>
      <c r="D57" s="59">
        <v>1467783.15</v>
      </c>
    </row>
    <row r="58" spans="1:4" ht="63" thickBot="1">
      <c r="A58" s="78" t="s">
        <v>197</v>
      </c>
      <c r="B58" s="76" t="s">
        <v>198</v>
      </c>
      <c r="C58" s="73"/>
      <c r="D58" s="74">
        <f>SUM(D59)</f>
        <v>77484</v>
      </c>
    </row>
    <row r="59" spans="1:4" ht="31.5" thickBot="1">
      <c r="A59" s="79" t="s">
        <v>19</v>
      </c>
      <c r="B59" s="73"/>
      <c r="C59" s="73">
        <v>200</v>
      </c>
      <c r="D59" s="59">
        <v>77484</v>
      </c>
    </row>
    <row r="60" spans="1:4" ht="47.25" thickBot="1">
      <c r="A60" s="78" t="s">
        <v>199</v>
      </c>
      <c r="B60" s="76" t="s">
        <v>200</v>
      </c>
      <c r="C60" s="73"/>
      <c r="D60" s="59">
        <f>SUM(D61)</f>
        <v>522500</v>
      </c>
    </row>
    <row r="61" spans="1:4" ht="31.5" thickBot="1">
      <c r="A61" s="79" t="s">
        <v>19</v>
      </c>
      <c r="B61" s="73"/>
      <c r="C61" s="73">
        <v>200</v>
      </c>
      <c r="D61" s="59">
        <v>522500</v>
      </c>
    </row>
    <row r="62" spans="1:4" ht="63" thickBot="1">
      <c r="A62" s="78" t="s">
        <v>201</v>
      </c>
      <c r="B62" s="76" t="s">
        <v>202</v>
      </c>
      <c r="C62" s="73"/>
      <c r="D62" s="59">
        <f>SUM(D63)</f>
        <v>2500000</v>
      </c>
    </row>
    <row r="63" spans="1:4" ht="31.5" thickBot="1">
      <c r="A63" s="79" t="s">
        <v>19</v>
      </c>
      <c r="B63" s="73"/>
      <c r="C63" s="73">
        <v>200</v>
      </c>
      <c r="D63" s="59">
        <v>2500000</v>
      </c>
    </row>
    <row r="64" spans="1:4" ht="31.5" thickBot="1">
      <c r="A64" s="78" t="s">
        <v>44</v>
      </c>
      <c r="B64" s="76" t="s">
        <v>45</v>
      </c>
      <c r="C64" s="77"/>
      <c r="D64" s="74">
        <f>SUM(D65)</f>
        <v>76700</v>
      </c>
    </row>
    <row r="65" spans="1:4" ht="47.25" thickBot="1">
      <c r="A65" s="78" t="s">
        <v>103</v>
      </c>
      <c r="B65" s="76" t="s">
        <v>46</v>
      </c>
      <c r="C65" s="77"/>
      <c r="D65" s="74">
        <f>SUM(D66)</f>
        <v>76700</v>
      </c>
    </row>
    <row r="66" spans="1:4" ht="31.5" thickBot="1">
      <c r="A66" s="79" t="s">
        <v>19</v>
      </c>
      <c r="B66" s="73"/>
      <c r="C66" s="73">
        <v>200</v>
      </c>
      <c r="D66" s="59">
        <v>76700</v>
      </c>
    </row>
    <row r="67" spans="1:4" ht="31.5" thickBot="1">
      <c r="A67" s="78" t="s">
        <v>146</v>
      </c>
      <c r="B67" s="111" t="s">
        <v>145</v>
      </c>
      <c r="C67" s="73"/>
      <c r="D67" s="59">
        <f>D69+D71+D72</f>
        <v>410000</v>
      </c>
    </row>
    <row r="68" spans="1:4" ht="47.25" thickBot="1">
      <c r="A68" s="78" t="s">
        <v>143</v>
      </c>
      <c r="B68" s="112" t="s">
        <v>147</v>
      </c>
      <c r="C68" s="73"/>
      <c r="D68" s="59">
        <f>D69</f>
        <v>0</v>
      </c>
    </row>
    <row r="69" spans="1:4" ht="41.25" customHeight="1" thickBot="1">
      <c r="A69" s="79" t="s">
        <v>19</v>
      </c>
      <c r="B69" s="112"/>
      <c r="C69" s="73">
        <v>200</v>
      </c>
      <c r="D69" s="59">
        <v>0</v>
      </c>
    </row>
    <row r="70" spans="1:4" ht="41.25" customHeight="1" thickBot="1">
      <c r="A70" s="99" t="s">
        <v>186</v>
      </c>
      <c r="B70" s="113" t="s">
        <v>187</v>
      </c>
      <c r="C70" s="73"/>
      <c r="D70" s="59">
        <f>D71</f>
        <v>389500</v>
      </c>
    </row>
    <row r="71" spans="1:4" ht="41.25" customHeight="1" thickBot="1">
      <c r="A71" s="114" t="s">
        <v>19</v>
      </c>
      <c r="B71" s="115"/>
      <c r="C71" s="73">
        <v>200</v>
      </c>
      <c r="D71" s="59">
        <v>389500</v>
      </c>
    </row>
    <row r="72" spans="1:4" ht="41.25" customHeight="1" thickBot="1">
      <c r="A72" s="116" t="s">
        <v>186</v>
      </c>
      <c r="B72" s="113" t="s">
        <v>188</v>
      </c>
      <c r="C72" s="73"/>
      <c r="D72" s="136">
        <f>D73</f>
        <v>20500</v>
      </c>
    </row>
    <row r="73" spans="1:4" ht="41.25" customHeight="1" thickBot="1">
      <c r="A73" s="117" t="s">
        <v>19</v>
      </c>
      <c r="B73" s="118"/>
      <c r="C73" s="73">
        <v>200</v>
      </c>
      <c r="D73" s="136">
        <v>20500</v>
      </c>
    </row>
    <row r="74" spans="1:4" ht="15.75" thickBot="1">
      <c r="A74" s="18" t="s">
        <v>48</v>
      </c>
      <c r="B74" s="70" t="s">
        <v>127</v>
      </c>
      <c r="C74" s="77"/>
      <c r="D74" s="72">
        <f>SUM(D75)</f>
        <v>312000</v>
      </c>
    </row>
    <row r="75" spans="1:4" ht="31.5" thickBot="1">
      <c r="A75" s="78" t="s">
        <v>128</v>
      </c>
      <c r="B75" s="76" t="s">
        <v>126</v>
      </c>
      <c r="C75" s="77"/>
      <c r="D75" s="74">
        <f>SUM(D76)</f>
        <v>312000</v>
      </c>
    </row>
    <row r="76" spans="1:4" ht="47.25" thickBot="1">
      <c r="A76" s="78" t="s">
        <v>129</v>
      </c>
      <c r="B76" s="76" t="s">
        <v>125</v>
      </c>
      <c r="C76" s="73"/>
      <c r="D76" s="74">
        <f>SUM(D77)</f>
        <v>312000</v>
      </c>
    </row>
    <row r="77" spans="1:4" ht="15.75" thickBot="1">
      <c r="A77" s="79" t="s">
        <v>47</v>
      </c>
      <c r="B77" s="20"/>
      <c r="C77" s="73">
        <v>800</v>
      </c>
      <c r="D77" s="74">
        <v>312000</v>
      </c>
    </row>
    <row r="78" spans="1:4" ht="48" customHeight="1" thickBot="1">
      <c r="A78" s="18" t="s">
        <v>149</v>
      </c>
      <c r="B78" s="119" t="s">
        <v>148</v>
      </c>
      <c r="C78" s="73"/>
      <c r="D78" s="137">
        <f>D79</f>
        <v>0</v>
      </c>
    </row>
    <row r="79" spans="1:4" ht="48" customHeight="1" thickBot="1">
      <c r="A79" s="3" t="s">
        <v>151</v>
      </c>
      <c r="B79" s="14" t="s">
        <v>150</v>
      </c>
      <c r="C79" s="7"/>
      <c r="D79" s="134">
        <f>D80</f>
        <v>0</v>
      </c>
    </row>
    <row r="80" spans="1:4" ht="38.25" customHeight="1" thickBot="1">
      <c r="A80" s="47" t="s">
        <v>144</v>
      </c>
      <c r="B80" s="15" t="s">
        <v>152</v>
      </c>
      <c r="C80" s="7"/>
      <c r="D80" s="134">
        <f>D81</f>
        <v>0</v>
      </c>
    </row>
    <row r="81" spans="1:4" ht="42.75" customHeight="1" thickBot="1">
      <c r="A81" s="46" t="s">
        <v>19</v>
      </c>
      <c r="B81" s="39"/>
      <c r="C81" s="40">
        <v>200</v>
      </c>
      <c r="D81" s="138">
        <v>0</v>
      </c>
    </row>
    <row r="82" spans="1:4" ht="42.75" customHeight="1" thickBot="1">
      <c r="A82" s="34" t="s">
        <v>177</v>
      </c>
      <c r="B82" s="36" t="s">
        <v>180</v>
      </c>
      <c r="C82" s="41"/>
      <c r="D82" s="56">
        <f>D83</f>
        <v>37348</v>
      </c>
    </row>
    <row r="83" spans="1:4" ht="42.75" customHeight="1" thickBot="1">
      <c r="A83" s="43" t="s">
        <v>178</v>
      </c>
      <c r="B83" s="37" t="s">
        <v>181</v>
      </c>
      <c r="C83" s="41"/>
      <c r="D83" s="56">
        <f>D84</f>
        <v>37348</v>
      </c>
    </row>
    <row r="84" spans="1:4" ht="42.75" customHeight="1" thickBot="1">
      <c r="A84" s="42" t="s">
        <v>179</v>
      </c>
      <c r="B84" s="38" t="s">
        <v>182</v>
      </c>
      <c r="C84" s="41"/>
      <c r="D84" s="57">
        <f>D85+D87</f>
        <v>37348</v>
      </c>
    </row>
    <row r="85" spans="1:4" ht="77.25" customHeight="1" thickBot="1">
      <c r="A85" s="44" t="s">
        <v>189</v>
      </c>
      <c r="B85" s="66" t="s">
        <v>183</v>
      </c>
      <c r="C85" s="41"/>
      <c r="D85" s="57">
        <f>D86</f>
        <v>1868</v>
      </c>
    </row>
    <row r="86" spans="1:4" ht="33" customHeight="1" thickBot="1">
      <c r="A86" s="48" t="s">
        <v>19</v>
      </c>
      <c r="B86" s="67"/>
      <c r="C86" s="41">
        <v>200</v>
      </c>
      <c r="D86" s="57">
        <v>1868</v>
      </c>
    </row>
    <row r="87" spans="1:4" ht="81" customHeight="1" thickBot="1">
      <c r="A87" s="45" t="s">
        <v>190</v>
      </c>
      <c r="B87" s="68" t="s">
        <v>184</v>
      </c>
      <c r="C87" s="41"/>
      <c r="D87" s="57">
        <f>D88</f>
        <v>35480</v>
      </c>
    </row>
    <row r="88" spans="1:4" ht="32.25" customHeight="1" thickBot="1">
      <c r="A88" s="58" t="s">
        <v>19</v>
      </c>
      <c r="B88" s="15"/>
      <c r="C88" s="41">
        <v>200</v>
      </c>
      <c r="D88" s="57">
        <v>35480</v>
      </c>
    </row>
    <row r="89" spans="1:4" ht="47.25" thickBot="1">
      <c r="A89" s="69" t="s">
        <v>49</v>
      </c>
      <c r="B89" s="70" t="s">
        <v>50</v>
      </c>
      <c r="C89" s="71"/>
      <c r="D89" s="72">
        <f>SUM(D90+D105+D110)</f>
        <v>8000287.430000001</v>
      </c>
    </row>
    <row r="90" spans="1:4" ht="78" thickBot="1">
      <c r="A90" s="18" t="s">
        <v>104</v>
      </c>
      <c r="B90" s="70" t="s">
        <v>51</v>
      </c>
      <c r="C90" s="73"/>
      <c r="D90" s="72">
        <f>SUM(D91)</f>
        <v>7650287.430000001</v>
      </c>
    </row>
    <row r="91" spans="1:4" ht="93.75" thickBot="1">
      <c r="A91" s="75" t="s">
        <v>52</v>
      </c>
      <c r="B91" s="76" t="s">
        <v>53</v>
      </c>
      <c r="C91" s="77"/>
      <c r="D91" s="74">
        <f>SUM(D92+D95+D99+D97+D101+D103)</f>
        <v>7650287.430000001</v>
      </c>
    </row>
    <row r="92" spans="1:4" ht="78" thickBot="1">
      <c r="A92" s="78" t="s">
        <v>105</v>
      </c>
      <c r="B92" s="76" t="s">
        <v>54</v>
      </c>
      <c r="C92" s="77"/>
      <c r="D92" s="74">
        <f>D93+D94</f>
        <v>1904137.82</v>
      </c>
    </row>
    <row r="93" spans="1:4" ht="31.5" thickBot="1">
      <c r="A93" s="79" t="s">
        <v>19</v>
      </c>
      <c r="B93" s="76"/>
      <c r="C93" s="73">
        <v>200</v>
      </c>
      <c r="D93" s="59">
        <v>1904137.82</v>
      </c>
    </row>
    <row r="94" spans="1:4" ht="15.75" thickBot="1">
      <c r="A94" s="79" t="s">
        <v>47</v>
      </c>
      <c r="B94" s="76"/>
      <c r="C94" s="73">
        <v>800</v>
      </c>
      <c r="D94" s="59">
        <v>0</v>
      </c>
    </row>
    <row r="95" spans="1:4" ht="31.5" thickBot="1">
      <c r="A95" s="78" t="s">
        <v>55</v>
      </c>
      <c r="B95" s="76" t="s">
        <v>56</v>
      </c>
      <c r="C95" s="77"/>
      <c r="D95" s="74">
        <f>SUM(D96)</f>
        <v>1031405</v>
      </c>
    </row>
    <row r="96" spans="1:4" ht="31.5" thickBot="1">
      <c r="A96" s="79" t="s">
        <v>55</v>
      </c>
      <c r="B96" s="76"/>
      <c r="C96" s="73">
        <v>200</v>
      </c>
      <c r="D96" s="59">
        <v>1031405</v>
      </c>
    </row>
    <row r="97" spans="1:4" ht="42" customHeight="1" thickBot="1">
      <c r="A97" s="79" t="s">
        <v>131</v>
      </c>
      <c r="B97" s="76" t="s">
        <v>130</v>
      </c>
      <c r="C97" s="73"/>
      <c r="D97" s="74">
        <f>SUM(D98)</f>
        <v>148963.11</v>
      </c>
    </row>
    <row r="98" spans="1:4" ht="31.5" thickBot="1">
      <c r="A98" s="79" t="s">
        <v>19</v>
      </c>
      <c r="B98" s="76"/>
      <c r="C98" s="73">
        <v>200</v>
      </c>
      <c r="D98" s="59">
        <v>148963.11</v>
      </c>
    </row>
    <row r="99" spans="1:4" ht="31.5" thickBot="1">
      <c r="A99" s="78" t="s">
        <v>57</v>
      </c>
      <c r="B99" s="76" t="s">
        <v>58</v>
      </c>
      <c r="C99" s="77"/>
      <c r="D99" s="74">
        <f>SUM(D100)</f>
        <v>2830299</v>
      </c>
    </row>
    <row r="100" spans="1:4" ht="31.5" thickBot="1">
      <c r="A100" s="79" t="s">
        <v>19</v>
      </c>
      <c r="B100" s="20"/>
      <c r="C100" s="73">
        <v>200</v>
      </c>
      <c r="D100" s="59">
        <v>2830299</v>
      </c>
    </row>
    <row r="101" spans="1:4" ht="62.25" customHeight="1" thickBot="1">
      <c r="A101" s="78" t="s">
        <v>203</v>
      </c>
      <c r="B101" s="76" t="s">
        <v>204</v>
      </c>
      <c r="C101" s="77"/>
      <c r="D101" s="74">
        <f>SUM(D102)</f>
        <v>86832.5</v>
      </c>
    </row>
    <row r="102" spans="1:4" ht="33" customHeight="1" thickBot="1">
      <c r="A102" s="79" t="s">
        <v>19</v>
      </c>
      <c r="B102" s="76"/>
      <c r="C102" s="73">
        <v>200</v>
      </c>
      <c r="D102" s="59">
        <v>86832.5</v>
      </c>
    </row>
    <row r="103" spans="1:4" ht="62.25" customHeight="1" thickBot="1">
      <c r="A103" s="78" t="s">
        <v>205</v>
      </c>
      <c r="B103" s="76" t="s">
        <v>206</v>
      </c>
      <c r="C103" s="77"/>
      <c r="D103" s="74">
        <f>SUM(D104)</f>
        <v>1648650</v>
      </c>
    </row>
    <row r="104" spans="1:4" ht="37.5" customHeight="1" thickBot="1">
      <c r="A104" s="79" t="s">
        <v>19</v>
      </c>
      <c r="B104" s="20"/>
      <c r="C104" s="73">
        <v>200</v>
      </c>
      <c r="D104" s="59">
        <v>1648650</v>
      </c>
    </row>
    <row r="105" spans="1:4" ht="15.75" customHeight="1">
      <c r="A105" s="139" t="s">
        <v>107</v>
      </c>
      <c r="B105" s="147" t="s">
        <v>59</v>
      </c>
      <c r="C105" s="149"/>
      <c r="D105" s="151">
        <f>D109</f>
        <v>150000</v>
      </c>
    </row>
    <row r="106" spans="1:4" ht="30" customHeight="1" thickBot="1">
      <c r="A106" s="140"/>
      <c r="B106" s="148"/>
      <c r="C106" s="150"/>
      <c r="D106" s="152"/>
    </row>
    <row r="107" spans="1:4" ht="15.75" thickBot="1">
      <c r="A107" s="78" t="s">
        <v>60</v>
      </c>
      <c r="B107" s="76" t="s">
        <v>61</v>
      </c>
      <c r="C107" s="77"/>
      <c r="D107" s="74">
        <f>SUM(D108)</f>
        <v>150000</v>
      </c>
    </row>
    <row r="108" spans="1:4" ht="47.25" thickBot="1">
      <c r="A108" s="75" t="s">
        <v>100</v>
      </c>
      <c r="B108" s="76" t="s">
        <v>62</v>
      </c>
      <c r="C108" s="77"/>
      <c r="D108" s="74">
        <f>SUM(D109)</f>
        <v>150000</v>
      </c>
    </row>
    <row r="109" spans="1:4" ht="31.5" thickBot="1">
      <c r="A109" s="79" t="s">
        <v>19</v>
      </c>
      <c r="B109" s="76"/>
      <c r="C109" s="77">
        <v>200</v>
      </c>
      <c r="D109" s="74">
        <v>150000</v>
      </c>
    </row>
    <row r="110" spans="1:5" ht="81" thickBot="1">
      <c r="A110" s="80" t="s">
        <v>119</v>
      </c>
      <c r="B110" s="70" t="s">
        <v>120</v>
      </c>
      <c r="C110" s="77"/>
      <c r="D110" s="72">
        <f>D113</f>
        <v>200000</v>
      </c>
      <c r="E110" s="17"/>
    </row>
    <row r="111" spans="1:4" ht="47.25" thickBot="1">
      <c r="A111" s="81" t="s">
        <v>121</v>
      </c>
      <c r="B111" s="76" t="s">
        <v>122</v>
      </c>
      <c r="C111" s="77"/>
      <c r="D111" s="74">
        <f>D113</f>
        <v>200000</v>
      </c>
    </row>
    <row r="112" spans="1:4" ht="78" thickBot="1">
      <c r="A112" s="82" t="s">
        <v>118</v>
      </c>
      <c r="B112" s="76" t="s">
        <v>123</v>
      </c>
      <c r="C112" s="77"/>
      <c r="D112" s="74">
        <f>D113</f>
        <v>200000</v>
      </c>
    </row>
    <row r="113" spans="1:5" ht="31.5" thickBot="1">
      <c r="A113" s="79" t="s">
        <v>19</v>
      </c>
      <c r="B113" s="20"/>
      <c r="C113" s="120">
        <v>200</v>
      </c>
      <c r="D113" s="74">
        <v>200000</v>
      </c>
      <c r="E113" s="17"/>
    </row>
    <row r="114" spans="1:5" ht="63" thickBot="1">
      <c r="A114" s="18" t="s">
        <v>63</v>
      </c>
      <c r="B114" s="70" t="s">
        <v>64</v>
      </c>
      <c r="C114" s="71"/>
      <c r="D114" s="72">
        <f>D115+D124</f>
        <v>630162.75</v>
      </c>
      <c r="E114" s="65"/>
    </row>
    <row r="115" spans="1:4" ht="47.25" thickBot="1">
      <c r="A115" s="18" t="s">
        <v>65</v>
      </c>
      <c r="B115" s="70" t="s">
        <v>66</v>
      </c>
      <c r="C115" s="71"/>
      <c r="D115" s="72">
        <f>D116+D119</f>
        <v>208340</v>
      </c>
    </row>
    <row r="116" spans="1:4" ht="31.5" thickBot="1">
      <c r="A116" s="78" t="s">
        <v>67</v>
      </c>
      <c r="B116" s="76" t="s">
        <v>68</v>
      </c>
      <c r="C116" s="71"/>
      <c r="D116" s="74">
        <f>SUM(D117)</f>
        <v>30000</v>
      </c>
    </row>
    <row r="117" spans="1:4" ht="31.5" thickBot="1">
      <c r="A117" s="78" t="s">
        <v>69</v>
      </c>
      <c r="B117" s="76" t="s">
        <v>70</v>
      </c>
      <c r="C117" s="71"/>
      <c r="D117" s="74">
        <f>SUM(D118)</f>
        <v>30000</v>
      </c>
    </row>
    <row r="118" spans="1:4" ht="31.5" thickBot="1">
      <c r="A118" s="79" t="s">
        <v>19</v>
      </c>
      <c r="B118" s="76"/>
      <c r="C118" s="73">
        <v>200</v>
      </c>
      <c r="D118" s="59">
        <v>30000</v>
      </c>
    </row>
    <row r="119" spans="1:4" ht="63" thickBot="1">
      <c r="A119" s="3" t="s">
        <v>71</v>
      </c>
      <c r="B119" s="4" t="s">
        <v>72</v>
      </c>
      <c r="C119" s="9"/>
      <c r="D119" s="53">
        <f>SUM(D120+D122)</f>
        <v>178340</v>
      </c>
    </row>
    <row r="120" spans="1:4" ht="31.5" thickBot="1">
      <c r="A120" s="75" t="s">
        <v>73</v>
      </c>
      <c r="B120" s="76" t="s">
        <v>74</v>
      </c>
      <c r="C120" s="76"/>
      <c r="D120" s="74">
        <f>SUM(D121)</f>
        <v>98340</v>
      </c>
    </row>
    <row r="121" spans="1:5" ht="31.5" thickBot="1">
      <c r="A121" s="79" t="s">
        <v>19</v>
      </c>
      <c r="B121" s="20"/>
      <c r="C121" s="20">
        <v>200</v>
      </c>
      <c r="D121" s="59">
        <v>98340</v>
      </c>
      <c r="E121" s="65"/>
    </row>
    <row r="122" spans="1:4" ht="31.5" thickBot="1">
      <c r="A122" s="78" t="s">
        <v>75</v>
      </c>
      <c r="B122" s="76" t="s">
        <v>76</v>
      </c>
      <c r="C122" s="76"/>
      <c r="D122" s="74">
        <f>SUM(D123)</f>
        <v>80000</v>
      </c>
    </row>
    <row r="123" spans="1:5" ht="31.5" thickBot="1">
      <c r="A123" s="79" t="s">
        <v>19</v>
      </c>
      <c r="B123" s="20"/>
      <c r="C123" s="20">
        <v>200</v>
      </c>
      <c r="D123" s="59">
        <v>80000</v>
      </c>
      <c r="E123" s="65"/>
    </row>
    <row r="124" spans="1:4" ht="47.25" thickBot="1">
      <c r="A124" s="18" t="s">
        <v>106</v>
      </c>
      <c r="B124" s="76" t="s">
        <v>79</v>
      </c>
      <c r="C124" s="76"/>
      <c r="D124" s="74">
        <f>SUM(D126+D129+D131)</f>
        <v>421822.75</v>
      </c>
    </row>
    <row r="125" spans="1:4" ht="31.5" thickBot="1">
      <c r="A125" s="78" t="s">
        <v>80</v>
      </c>
      <c r="B125" s="76" t="s">
        <v>81</v>
      </c>
      <c r="C125" s="76"/>
      <c r="D125" s="74">
        <f>D126+D131+D129</f>
        <v>421822.75</v>
      </c>
    </row>
    <row r="126" spans="1:4" ht="47.25" thickBot="1">
      <c r="A126" s="75" t="s">
        <v>31</v>
      </c>
      <c r="B126" s="76" t="s">
        <v>82</v>
      </c>
      <c r="C126" s="76"/>
      <c r="D126" s="74">
        <f>SUM(D127:D128)</f>
        <v>231822.75</v>
      </c>
    </row>
    <row r="127" spans="1:5" ht="31.5" thickBot="1">
      <c r="A127" s="79" t="s">
        <v>19</v>
      </c>
      <c r="B127" s="76"/>
      <c r="C127" s="20">
        <v>200</v>
      </c>
      <c r="D127" s="59">
        <v>10000</v>
      </c>
      <c r="E127" s="65"/>
    </row>
    <row r="128" spans="1:5" ht="15.75" thickBot="1">
      <c r="A128" s="79" t="s">
        <v>47</v>
      </c>
      <c r="B128" s="20"/>
      <c r="C128" s="20">
        <v>800</v>
      </c>
      <c r="D128" s="59">
        <v>221822.75</v>
      </c>
      <c r="E128" s="65"/>
    </row>
    <row r="129" spans="1:4" ht="31.5" thickBot="1">
      <c r="A129" s="79" t="s">
        <v>133</v>
      </c>
      <c r="B129" s="20" t="s">
        <v>132</v>
      </c>
      <c r="C129" s="20"/>
      <c r="D129" s="59">
        <f>SUM(D130)</f>
        <v>180000</v>
      </c>
    </row>
    <row r="130" spans="1:5" ht="31.5" thickBot="1">
      <c r="A130" s="79" t="s">
        <v>19</v>
      </c>
      <c r="B130" s="20"/>
      <c r="C130" s="20">
        <v>200</v>
      </c>
      <c r="D130" s="59">
        <v>180000</v>
      </c>
      <c r="E130" s="65"/>
    </row>
    <row r="131" spans="1:4" ht="47.25" thickBot="1">
      <c r="A131" s="75" t="s">
        <v>83</v>
      </c>
      <c r="B131" s="76" t="s">
        <v>84</v>
      </c>
      <c r="C131" s="73"/>
      <c r="D131" s="74">
        <f>SUM(D132)</f>
        <v>10000</v>
      </c>
    </row>
    <row r="132" spans="1:5" ht="31.5" thickBot="1">
      <c r="A132" s="79" t="s">
        <v>19</v>
      </c>
      <c r="B132" s="20"/>
      <c r="C132" s="20">
        <v>200</v>
      </c>
      <c r="D132" s="59">
        <v>10000</v>
      </c>
      <c r="E132" s="65"/>
    </row>
    <row r="133" spans="1:4" ht="15.75" thickBot="1">
      <c r="A133" s="1" t="s">
        <v>85</v>
      </c>
      <c r="B133" s="8" t="s">
        <v>86</v>
      </c>
      <c r="C133" s="8"/>
      <c r="D133" s="52">
        <f>D136+D138+D143+D147+D151+D154+D156+D159+D160+D162</f>
        <v>7391759.44</v>
      </c>
    </row>
    <row r="134" spans="1:4" ht="31.5" thickBot="1">
      <c r="A134" s="13" t="s">
        <v>115</v>
      </c>
      <c r="B134" s="4" t="s">
        <v>116</v>
      </c>
      <c r="C134" s="8"/>
      <c r="D134" s="134">
        <f>SUM(D135)</f>
        <v>0</v>
      </c>
    </row>
    <row r="135" spans="1:4" ht="31.5" thickBot="1">
      <c r="A135" s="5" t="s">
        <v>19</v>
      </c>
      <c r="B135" s="8"/>
      <c r="C135" s="6">
        <v>200</v>
      </c>
      <c r="D135" s="135">
        <v>0</v>
      </c>
    </row>
    <row r="136" spans="1:4" ht="15.75" thickBot="1">
      <c r="A136" s="75" t="s">
        <v>87</v>
      </c>
      <c r="B136" s="76" t="s">
        <v>88</v>
      </c>
      <c r="C136" s="20"/>
      <c r="D136" s="74">
        <f>SUM(D137)</f>
        <v>895000</v>
      </c>
    </row>
    <row r="137" spans="1:4" ht="78" thickBot="1">
      <c r="A137" s="79" t="s">
        <v>30</v>
      </c>
      <c r="B137" s="20"/>
      <c r="C137" s="20">
        <v>100</v>
      </c>
      <c r="D137" s="59">
        <v>895000</v>
      </c>
    </row>
    <row r="138" spans="1:4" ht="15.75" thickBot="1">
      <c r="A138" s="75" t="s">
        <v>89</v>
      </c>
      <c r="B138" s="76" t="s">
        <v>90</v>
      </c>
      <c r="C138" s="20"/>
      <c r="D138" s="74">
        <f>D139+D140+D141+D142</f>
        <v>4404254.04</v>
      </c>
    </row>
    <row r="139" spans="1:4" ht="78" thickBot="1">
      <c r="A139" s="79" t="s">
        <v>30</v>
      </c>
      <c r="B139" s="20"/>
      <c r="C139" s="20">
        <v>100</v>
      </c>
      <c r="D139" s="59">
        <v>3449816</v>
      </c>
    </row>
    <row r="140" spans="1:4" ht="31.5" thickBot="1">
      <c r="A140" s="79" t="s">
        <v>19</v>
      </c>
      <c r="B140" s="20"/>
      <c r="C140" s="20">
        <v>200</v>
      </c>
      <c r="D140" s="59">
        <v>944938.04</v>
      </c>
    </row>
    <row r="141" spans="1:4" ht="15.75" thickBot="1">
      <c r="A141" s="79" t="s">
        <v>10</v>
      </c>
      <c r="B141" s="20"/>
      <c r="C141" s="20">
        <v>300</v>
      </c>
      <c r="D141" s="136">
        <v>0</v>
      </c>
    </row>
    <row r="142" spans="1:4" ht="15.75" thickBot="1">
      <c r="A142" s="79" t="s">
        <v>47</v>
      </c>
      <c r="B142" s="20"/>
      <c r="C142" s="20">
        <v>800</v>
      </c>
      <c r="D142" s="59">
        <v>9500</v>
      </c>
    </row>
    <row r="143" spans="1:5" ht="15.75" thickBot="1">
      <c r="A143" s="75" t="s">
        <v>91</v>
      </c>
      <c r="B143" s="76" t="s">
        <v>92</v>
      </c>
      <c r="C143" s="20"/>
      <c r="D143" s="74">
        <f>D144+D145+D146</f>
        <v>86130</v>
      </c>
      <c r="E143" s="65"/>
    </row>
    <row r="144" spans="1:4" ht="31.5" thickBot="1">
      <c r="A144" s="75" t="s">
        <v>19</v>
      </c>
      <c r="B144" s="76"/>
      <c r="C144" s="20">
        <v>200</v>
      </c>
      <c r="D144" s="137">
        <v>35130</v>
      </c>
    </row>
    <row r="145" spans="1:4" ht="15.75" thickBot="1">
      <c r="A145" s="79" t="s">
        <v>47</v>
      </c>
      <c r="B145" s="20"/>
      <c r="C145" s="20">
        <v>800</v>
      </c>
      <c r="D145" s="59">
        <v>2000</v>
      </c>
    </row>
    <row r="146" spans="1:4" ht="15.75" thickBot="1">
      <c r="A146" s="79" t="s">
        <v>10</v>
      </c>
      <c r="B146" s="20"/>
      <c r="C146" s="20">
        <v>300</v>
      </c>
      <c r="D146" s="136">
        <v>49000</v>
      </c>
    </row>
    <row r="147" spans="1:4" ht="31.5" thickBot="1">
      <c r="A147" s="78" t="s">
        <v>93</v>
      </c>
      <c r="B147" s="76" t="s">
        <v>94</v>
      </c>
      <c r="C147" s="76"/>
      <c r="D147" s="74">
        <f>SUM(D148:D150)</f>
        <v>1405820</v>
      </c>
    </row>
    <row r="148" spans="1:4" ht="78" thickBot="1">
      <c r="A148" s="79" t="s">
        <v>95</v>
      </c>
      <c r="B148" s="20"/>
      <c r="C148" s="20">
        <v>100</v>
      </c>
      <c r="D148" s="59">
        <v>1150000</v>
      </c>
    </row>
    <row r="149" spans="1:4" ht="31.5" thickBot="1">
      <c r="A149" s="79" t="s">
        <v>19</v>
      </c>
      <c r="B149" s="20"/>
      <c r="C149" s="20">
        <v>200</v>
      </c>
      <c r="D149" s="59">
        <v>245820</v>
      </c>
    </row>
    <row r="150" spans="1:4" ht="15.75" thickBot="1">
      <c r="A150" s="79" t="s">
        <v>47</v>
      </c>
      <c r="B150" s="20"/>
      <c r="C150" s="20">
        <v>800</v>
      </c>
      <c r="D150" s="59">
        <v>10000</v>
      </c>
    </row>
    <row r="151" spans="1:5" ht="47.25" thickBot="1">
      <c r="A151" s="78" t="s">
        <v>96</v>
      </c>
      <c r="B151" s="76" t="s">
        <v>97</v>
      </c>
      <c r="C151" s="20"/>
      <c r="D151" s="74">
        <f>SUM(D152+D153)</f>
        <v>243919</v>
      </c>
      <c r="E151" s="65"/>
    </row>
    <row r="152" spans="1:4" ht="78" thickBot="1">
      <c r="A152" s="79" t="s">
        <v>30</v>
      </c>
      <c r="B152" s="20"/>
      <c r="C152" s="20">
        <v>100</v>
      </c>
      <c r="D152" s="59">
        <v>214636</v>
      </c>
    </row>
    <row r="153" spans="1:4" ht="31.5" thickBot="1">
      <c r="A153" s="79" t="s">
        <v>19</v>
      </c>
      <c r="B153" s="20"/>
      <c r="C153" s="20">
        <v>200</v>
      </c>
      <c r="D153" s="59">
        <v>29283</v>
      </c>
    </row>
    <row r="154" spans="1:5" ht="38.25" customHeight="1" thickBot="1">
      <c r="A154" s="83" t="s">
        <v>135</v>
      </c>
      <c r="B154" s="84" t="s">
        <v>134</v>
      </c>
      <c r="C154" s="20"/>
      <c r="D154" s="74">
        <f>SUM(D155)</f>
        <v>91000</v>
      </c>
      <c r="E154" s="65"/>
    </row>
    <row r="155" spans="1:4" ht="15.75" thickBot="1">
      <c r="A155" s="79" t="s">
        <v>10</v>
      </c>
      <c r="B155" s="85"/>
      <c r="C155" s="85">
        <v>300</v>
      </c>
      <c r="D155" s="86">
        <v>91000</v>
      </c>
    </row>
    <row r="156" spans="1:4" ht="31.5" thickBot="1">
      <c r="A156" s="78" t="s">
        <v>137</v>
      </c>
      <c r="B156" s="76" t="s">
        <v>136</v>
      </c>
      <c r="C156" s="76"/>
      <c r="D156" s="74">
        <f>SUM(D157)</f>
        <v>91636.4</v>
      </c>
    </row>
    <row r="157" spans="1:5" ht="15.75" thickBot="1">
      <c r="A157" s="79" t="s">
        <v>77</v>
      </c>
      <c r="B157" s="76"/>
      <c r="C157" s="20">
        <v>500</v>
      </c>
      <c r="D157" s="59">
        <v>91636.4</v>
      </c>
      <c r="E157" s="65"/>
    </row>
    <row r="158" spans="1:4" ht="31.5" thickBot="1">
      <c r="A158" s="78" t="s">
        <v>78</v>
      </c>
      <c r="B158" s="76" t="s">
        <v>139</v>
      </c>
      <c r="C158" s="76"/>
      <c r="D158" s="74">
        <f>D159</f>
        <v>104000</v>
      </c>
    </row>
    <row r="159" spans="1:5" ht="15.75" thickBot="1">
      <c r="A159" s="79" t="s">
        <v>77</v>
      </c>
      <c r="B159" s="76"/>
      <c r="C159" s="20">
        <v>500</v>
      </c>
      <c r="D159" s="59">
        <v>104000</v>
      </c>
      <c r="E159" s="65"/>
    </row>
    <row r="160" spans="1:4" ht="31.5" thickBot="1">
      <c r="A160" s="78" t="s">
        <v>138</v>
      </c>
      <c r="B160" s="76" t="s">
        <v>140</v>
      </c>
      <c r="C160" s="20"/>
      <c r="D160" s="74">
        <f>SUM(D161)</f>
        <v>0</v>
      </c>
    </row>
    <row r="161" spans="1:5" ht="15">
      <c r="A161" s="87" t="s">
        <v>77</v>
      </c>
      <c r="B161" s="88"/>
      <c r="C161" s="89">
        <v>500</v>
      </c>
      <c r="D161" s="90">
        <v>0</v>
      </c>
      <c r="E161" s="65"/>
    </row>
    <row r="162" spans="1:5" ht="32.25" customHeight="1">
      <c r="A162" s="49" t="s">
        <v>153</v>
      </c>
      <c r="B162" s="50" t="s">
        <v>185</v>
      </c>
      <c r="C162" s="51"/>
      <c r="D162" s="121">
        <f>D163</f>
        <v>70000</v>
      </c>
      <c r="E162" s="65"/>
    </row>
    <row r="163" spans="1:5" ht="15.75" thickBot="1">
      <c r="A163" s="62" t="s">
        <v>77</v>
      </c>
      <c r="B163" s="50"/>
      <c r="C163" s="51">
        <v>500</v>
      </c>
      <c r="D163" s="55">
        <v>70000</v>
      </c>
      <c r="E163" s="65"/>
    </row>
    <row r="164" spans="1:4" ht="15.75" customHeight="1">
      <c r="A164" s="143" t="s">
        <v>98</v>
      </c>
      <c r="B164" s="145"/>
      <c r="C164" s="145"/>
      <c r="D164" s="141">
        <f>SUM(D8+D13+D18+D23+D31+D44+D49+D82+D89+D114+D133)</f>
        <v>30521919.39</v>
      </c>
    </row>
    <row r="165" spans="1:4" ht="15" customHeight="1" thickBot="1">
      <c r="A165" s="144"/>
      <c r="B165" s="146"/>
      <c r="C165" s="146"/>
      <c r="D165" s="142"/>
    </row>
    <row r="171" ht="14.25">
      <c r="D171" s="16"/>
    </row>
    <row r="172" ht="14.25">
      <c r="D172" s="16"/>
    </row>
  </sheetData>
  <sheetProtection/>
  <mergeCells count="18">
    <mergeCell ref="A1:D1"/>
    <mergeCell ref="A2:D2"/>
    <mergeCell ref="A3:D3"/>
    <mergeCell ref="A31:A32"/>
    <mergeCell ref="B31:B32"/>
    <mergeCell ref="C31:C32"/>
    <mergeCell ref="D31:D32"/>
    <mergeCell ref="A4:D4"/>
    <mergeCell ref="A5:C5"/>
    <mergeCell ref="A6:C6"/>
    <mergeCell ref="A105:A106"/>
    <mergeCell ref="D164:D165"/>
    <mergeCell ref="A164:A165"/>
    <mergeCell ref="B164:B165"/>
    <mergeCell ref="C164:C165"/>
    <mergeCell ref="B105:B106"/>
    <mergeCell ref="C105:C106"/>
    <mergeCell ref="D105:D106"/>
  </mergeCells>
  <printOptions/>
  <pageMargins left="0.7" right="0.7" top="0.75" bottom="0.75" header="0.3" footer="0.3"/>
  <pageSetup fitToHeight="0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2022-08-24T09:19:22Z</dcterms:modified>
  <cp:category/>
  <cp:version/>
  <cp:contentType/>
  <cp:contentStatus/>
</cp:coreProperties>
</file>