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9120" tabRatio="943" activeTab="0"/>
  </bookViews>
  <sheets>
    <sheet name="2. Расходы" sheetId="1" r:id="rId1"/>
  </sheets>
  <definedNames/>
  <calcPr fullCalcOnLoad="1"/>
</workbook>
</file>

<file path=xl/sharedStrings.xml><?xml version="1.0" encoding="utf-8"?>
<sst xmlns="http://schemas.openxmlformats.org/spreadsheetml/2006/main" count="89" uniqueCount="82">
  <si>
    <t>На решение вопросов местного значения</t>
  </si>
  <si>
    <t>План</t>
  </si>
  <si>
    <t>Код</t>
  </si>
  <si>
    <t>Наименование</t>
  </si>
  <si>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</si>
  <si>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</si>
  <si>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</si>
  <si>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</si>
  <si>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</si>
  <si>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</si>
  <si>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</si>
  <si>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</si>
  <si>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</si>
  <si>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</si>
  <si>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</si>
  <si>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</si>
  <si>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</si>
  <si>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</si>
  <si>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</si>
  <si>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0801</t>
  </si>
  <si>
    <t>Культура</t>
  </si>
  <si>
    <t>ВСЕГО</t>
  </si>
  <si>
    <t>ПРОФИЦИТ (+)/ДЕФИЦИТ(-)</t>
  </si>
  <si>
    <t>На осуществление государств. полномочий</t>
  </si>
  <si>
    <t>Другие вопросы в области национальной экономики</t>
  </si>
  <si>
    <t>1100</t>
  </si>
  <si>
    <t xml:space="preserve">Мобилизационная и вневойсковая подготовка </t>
  </si>
  <si>
    <t>0310</t>
  </si>
  <si>
    <t>0203</t>
  </si>
  <si>
    <t>0412</t>
  </si>
  <si>
    <t>0503</t>
  </si>
  <si>
    <t>Благоустройство</t>
  </si>
  <si>
    <t>0900</t>
  </si>
  <si>
    <t>0908</t>
  </si>
  <si>
    <t>Физическая культура и спорт</t>
  </si>
  <si>
    <t>Здравоохранение, физическая культура и спорт</t>
  </si>
  <si>
    <t>0502</t>
  </si>
  <si>
    <t>Коммунальное хозяйство</t>
  </si>
  <si>
    <t>Другие общегосударственные вопросы</t>
  </si>
  <si>
    <t>1000</t>
  </si>
  <si>
    <t>1003</t>
  </si>
  <si>
    <t>Социальная политика</t>
  </si>
  <si>
    <t>Социальное обеспечение населения</t>
  </si>
  <si>
    <t>0402</t>
  </si>
  <si>
    <t>Топливно-энергетический комплекс</t>
  </si>
  <si>
    <t>0309</t>
  </si>
  <si>
    <t>0314</t>
  </si>
  <si>
    <t>Другие вопросы в области национальной безопасности и правоохранительной деятельности</t>
  </si>
  <si>
    <t>0113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</si>
  <si>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</si>
  <si>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</si>
  <si>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</si>
  <si>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0501</t>
  </si>
  <si>
    <t>Жилищное хозяйство</t>
  </si>
  <si>
    <t>руб.</t>
  </si>
  <si>
    <t>0409</t>
  </si>
  <si>
    <t>Дорожное хозяйство (дорожные фонды)</t>
  </si>
  <si>
    <t>0707</t>
  </si>
  <si>
    <t>0700</t>
  </si>
  <si>
    <t>Образование</t>
  </si>
  <si>
    <t>1102</t>
  </si>
  <si>
    <t>Массовый спорт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</si>
  <si>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</si>
  <si>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</si>
  <si>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</si>
  <si>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</si>
  <si>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0600</t>
  </si>
  <si>
    <t>0605</t>
  </si>
  <si>
    <t>Другие вопросы в области охраны окружающей среды</t>
  </si>
  <si>
    <t>Охрана окружающей среды</t>
  </si>
  <si>
    <t>Процент исполнения, %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</si>
  <si>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</si>
  <si>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</si>
  <si>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Молодежная политика </t>
  </si>
  <si>
    <t>Исполнение расходов бюджета Великосельского сельского поселения за 2019 год по функциональной классификации расходов бюджетов Российской Федерации</t>
  </si>
  <si>
    <t>Факт 2019 г.</t>
  </si>
  <si>
    <t>Факт  2018 г</t>
  </si>
  <si>
    <t xml:space="preserve">  2019 к  2018 , % исполнения</t>
  </si>
  <si>
    <t>1001</t>
  </si>
  <si>
    <t>Пенсионное обеспечение</t>
  </si>
  <si>
    <t>-354672,93</t>
  </si>
  <si>
    <t xml:space="preserve">Приложение 1к пояснительной записке  к решению Муниципального Совета Великосельского  сельского поселения                                      от  30.04.2020_ г. № 9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</si>
</sst>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.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2" fillId="32" borderId="10" xfId="0" applyNumberFormat="1" applyFont="1" applyFill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horizontal="right" vertical="center"/>
    </xf>
    <xf numFmtId="176" fontId="2" fillId="32" borderId="11" xfId="0" applyNumberFormat="1" applyFont="1" applyFill="1" applyBorder="1" applyAlignment="1">
      <alignment vertical="center"/>
    </xf>
    <xf numFmtId="49" fontId="2" fillId="32" borderId="16" xfId="0" applyNumberFormat="1" applyFont="1" applyFill="1" applyBorder="1" applyAlignment="1">
      <alignment vertical="center"/>
    </xf>
    <xf numFmtId="2" fontId="2" fillId="32" borderId="16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N4" sqref="N4"/>
    </sheetView>
  </sheetViews>
  <sheetFormatPr defaultColWidth="11.875" defaultRowHeight="12.75"/>
  <cols>
    <col min="1" max="1" width="8.00390625" style="10" customWidth="1"/>
    <col min="2" max="2" width="31.125" style="2" customWidth="1"/>
    <col min="3" max="3" width="10.375" style="5" hidden="1" customWidth="1"/>
    <col min="4" max="4" width="0.12890625" style="5" hidden="1" customWidth="1"/>
    <col min="5" max="5" width="13.625" style="5" customWidth="1"/>
    <col min="6" max="6" width="11.875" style="5" hidden="1" customWidth="1"/>
    <col min="7" max="7" width="12.625" style="5" customWidth="1"/>
    <col min="8" max="8" width="8.375" style="5" customWidth="1"/>
    <col min="9" max="9" width="13.125" style="5" bestFit="1" customWidth="1"/>
    <col min="10" max="10" width="9.50390625" style="5" customWidth="1"/>
    <col min="11" max="12" width="13.125" style="5" bestFit="1" customWidth="1"/>
    <col min="13" max="16384" width="11.875" style="5" customWidth="1"/>
  </cols>
  <sheetData>
    <row r="1" spans="2:5" s="1" customFormat="1" ht="3.75" customHeight="1">
      <c r="B1" s="13"/>
      <c r="C1" s="13"/>
      <c r="E1" s="11"/>
    </row>
    <row r="2" spans="2:10" s="1" customFormat="1" ht="86.25" customHeight="1">
      <c r="B2" s="13"/>
      <c r="C2" s="13"/>
      <c r="E2" s="69"/>
      <c r="F2" s="69"/>
      <c r="G2" s="76" t="s">
        <v>81</v>
      </c>
      <c r="H2" s="77"/>
      <c r="I2" s="77"/>
      <c r="J2" s="77"/>
    </row>
    <row r="3" spans="1:3" s="2" customFormat="1" ht="15" hidden="1">
      <c r="A3" s="70"/>
      <c r="B3" s="70"/>
      <c r="C3" s="70"/>
    </row>
    <row r="4" spans="1:10" s="2" customFormat="1" ht="54.75" customHeight="1">
      <c r="A4" s="74" t="s">
        <v>74</v>
      </c>
      <c r="B4" s="74"/>
      <c r="C4" s="74"/>
      <c r="D4" s="74"/>
      <c r="E4" s="74"/>
      <c r="F4" s="75"/>
      <c r="G4" s="75"/>
      <c r="H4" s="75"/>
      <c r="I4" s="75"/>
      <c r="J4" s="75"/>
    </row>
    <row r="5" spans="1:5" s="2" customFormat="1" ht="2.25" customHeight="1" hidden="1">
      <c r="A5" s="12"/>
      <c r="B5" s="12"/>
      <c r="C5" s="12"/>
      <c r="D5" s="12"/>
      <c r="E5" s="12"/>
    </row>
    <row r="6" spans="1:10" s="2" customFormat="1" ht="15">
      <c r="A6" s="3"/>
      <c r="E6" s="14"/>
      <c r="J6" s="14" t="s">
        <v>54</v>
      </c>
    </row>
    <row r="7" spans="1:10" s="4" customFormat="1" ht="76.5" customHeight="1">
      <c r="A7" s="17" t="s">
        <v>2</v>
      </c>
      <c r="B7" s="40" t="s">
        <v>3</v>
      </c>
      <c r="C7" s="41" t="s">
        <v>0</v>
      </c>
      <c r="D7" s="42" t="s">
        <v>23</v>
      </c>
      <c r="E7" s="40" t="s">
        <v>1</v>
      </c>
      <c r="G7" s="28" t="s">
        <v>75</v>
      </c>
      <c r="H7" s="29" t="s">
        <v>70</v>
      </c>
      <c r="I7" s="30" t="s">
        <v>76</v>
      </c>
      <c r="J7" s="29" t="s">
        <v>77</v>
      </c>
    </row>
    <row r="8" spans="1:10" s="7" customFormat="1" ht="23.25" customHeight="1">
      <c r="A8" s="31" t="s">
        <v>4</v>
      </c>
      <c r="B8" s="32" t="s">
        <v>5</v>
      </c>
      <c r="C8" s="6">
        <f>SUM(C9:C13)</f>
        <v>0</v>
      </c>
      <c r="D8" s="6">
        <f>SUM(D9:D13)</f>
        <v>0</v>
      </c>
      <c r="E8" s="19">
        <f>E9+E11+E13+E12+E14+E15</f>
        <v>10086644.49</v>
      </c>
      <c r="G8" s="44">
        <f>G9+G11+G12+G13+G14+G15</f>
        <v>10044727.690000001</v>
      </c>
      <c r="H8" s="63">
        <f>G8/E8*100</f>
        <v>99.58443266200612</v>
      </c>
      <c r="I8" s="44">
        <f>I9+I11+I12+I13+I14+I15</f>
        <v>8958596.219999999</v>
      </c>
      <c r="J8" s="63">
        <f>G8/I8*100</f>
        <v>112.12390248792798</v>
      </c>
    </row>
    <row r="9" spans="1:10" ht="59.25" customHeight="1">
      <c r="A9" s="33" t="s">
        <v>6</v>
      </c>
      <c r="B9" s="34" t="s">
        <v>72</v>
      </c>
      <c r="C9" s="8"/>
      <c r="D9" s="8"/>
      <c r="E9" s="20">
        <v>850825.87</v>
      </c>
      <c r="G9" s="45">
        <v>850825.87</v>
      </c>
      <c r="H9" s="55">
        <v>100</v>
      </c>
      <c r="I9" s="45">
        <v>880210.02</v>
      </c>
      <c r="J9" s="64">
        <f>G9/I9*100</f>
        <v>96.66168876377935</v>
      </c>
    </row>
    <row r="10" spans="1:10" s="16" customFormat="1" ht="52.5" hidden="1">
      <c r="A10" s="35" t="s">
        <v>7</v>
      </c>
      <c r="B10" s="36" t="s">
        <v>8</v>
      </c>
      <c r="C10" s="15"/>
      <c r="D10" s="15"/>
      <c r="E10" s="21"/>
      <c r="G10" s="46"/>
      <c r="H10" s="56"/>
      <c r="I10" s="46"/>
      <c r="J10" s="56"/>
    </row>
    <row r="11" spans="1:10" ht="72" customHeight="1">
      <c r="A11" s="33" t="s">
        <v>9</v>
      </c>
      <c r="B11" s="34" t="s">
        <v>71</v>
      </c>
      <c r="C11" s="8"/>
      <c r="D11" s="8"/>
      <c r="E11" s="20">
        <v>3911174.13</v>
      </c>
      <c r="G11" s="47">
        <v>3903778.09</v>
      </c>
      <c r="H11" s="57">
        <f>G11/E11*100</f>
        <v>99.81089975147694</v>
      </c>
      <c r="I11" s="47">
        <v>3445916.31</v>
      </c>
      <c r="J11" s="57">
        <f>G11/I11*100</f>
        <v>113.28708357400589</v>
      </c>
    </row>
    <row r="12" spans="1:10" s="16" customFormat="1" ht="49.5" customHeight="1">
      <c r="A12" s="35" t="s">
        <v>62</v>
      </c>
      <c r="B12" s="36" t="s">
        <v>63</v>
      </c>
      <c r="C12" s="15"/>
      <c r="D12" s="15"/>
      <c r="E12" s="21">
        <v>100000</v>
      </c>
      <c r="G12" s="48">
        <v>100000</v>
      </c>
      <c r="H12" s="58">
        <v>100</v>
      </c>
      <c r="I12" s="48">
        <v>93873</v>
      </c>
      <c r="J12" s="58">
        <f>G12/I12*100</f>
        <v>106.52690336944595</v>
      </c>
    </row>
    <row r="13" spans="1:10" ht="32.25" customHeight="1">
      <c r="A13" s="33" t="s">
        <v>64</v>
      </c>
      <c r="B13" s="34" t="s">
        <v>65</v>
      </c>
      <c r="C13" s="8"/>
      <c r="D13" s="8"/>
      <c r="E13" s="20">
        <v>440800</v>
      </c>
      <c r="G13" s="47">
        <v>440800</v>
      </c>
      <c r="H13" s="57">
        <v>100</v>
      </c>
      <c r="I13" s="47">
        <v>0</v>
      </c>
      <c r="J13" s="57">
        <v>0</v>
      </c>
    </row>
    <row r="14" spans="1:10" ht="22.5" customHeight="1">
      <c r="A14" s="35" t="s">
        <v>48</v>
      </c>
      <c r="B14" s="34" t="s">
        <v>38</v>
      </c>
      <c r="C14" s="8"/>
      <c r="D14" s="8"/>
      <c r="E14" s="20">
        <v>4783844.49</v>
      </c>
      <c r="G14" s="45">
        <v>4749323.73</v>
      </c>
      <c r="H14" s="55">
        <f>G14/E14*100</f>
        <v>99.2783887504671</v>
      </c>
      <c r="I14" s="45">
        <v>4538596.89</v>
      </c>
      <c r="J14" s="55">
        <f>G14/I14*100</f>
        <v>104.64299529364021</v>
      </c>
    </row>
    <row r="15" spans="1:10" ht="1.5" customHeight="1" hidden="1">
      <c r="A15" s="35" t="s">
        <v>64</v>
      </c>
      <c r="B15" s="34" t="s">
        <v>65</v>
      </c>
      <c r="C15" s="8"/>
      <c r="D15" s="8"/>
      <c r="E15" s="20">
        <v>0</v>
      </c>
      <c r="G15" s="47">
        <v>0</v>
      </c>
      <c r="H15" s="57">
        <v>0</v>
      </c>
      <c r="I15" s="47">
        <v>0</v>
      </c>
      <c r="J15" s="26">
        <v>0</v>
      </c>
    </row>
    <row r="16" spans="1:10" s="7" customFormat="1" ht="21" customHeight="1">
      <c r="A16" s="31" t="s">
        <v>10</v>
      </c>
      <c r="B16" s="37" t="s">
        <v>11</v>
      </c>
      <c r="C16" s="6">
        <f>C17</f>
        <v>0</v>
      </c>
      <c r="D16" s="6">
        <f>D17</f>
        <v>0</v>
      </c>
      <c r="E16" s="19">
        <v>213536</v>
      </c>
      <c r="G16" s="19">
        <v>213536</v>
      </c>
      <c r="H16" s="59">
        <v>100</v>
      </c>
      <c r="I16" s="19">
        <f>I17</f>
        <v>194659</v>
      </c>
      <c r="J16" s="59">
        <f>J17</f>
        <v>109.69747096204132</v>
      </c>
    </row>
    <row r="17" spans="1:10" ht="24.75" customHeight="1">
      <c r="A17" s="33" t="s">
        <v>28</v>
      </c>
      <c r="B17" s="34" t="s">
        <v>26</v>
      </c>
      <c r="C17" s="8"/>
      <c r="D17" s="8"/>
      <c r="E17" s="20">
        <v>213536</v>
      </c>
      <c r="G17" s="47">
        <v>213536</v>
      </c>
      <c r="H17" s="57">
        <v>100</v>
      </c>
      <c r="I17" s="47">
        <v>194659</v>
      </c>
      <c r="J17" s="57">
        <f>G17/I17*100</f>
        <v>109.69747096204132</v>
      </c>
    </row>
    <row r="18" spans="1:10" s="7" customFormat="1" ht="26.25" customHeight="1">
      <c r="A18" s="31" t="s">
        <v>12</v>
      </c>
      <c r="B18" s="37" t="s">
        <v>13</v>
      </c>
      <c r="C18" s="6">
        <f>SUM(C20:C21)</f>
        <v>0</v>
      </c>
      <c r="D18" s="6">
        <f>SUM(D20:D21)</f>
        <v>0</v>
      </c>
      <c r="E18" s="19">
        <f>E20</f>
        <v>201374.04</v>
      </c>
      <c r="G18" s="19">
        <f>G20</f>
        <v>197374.04</v>
      </c>
      <c r="H18" s="59">
        <f>H20</f>
        <v>98.01364664482075</v>
      </c>
      <c r="I18" s="19">
        <f>I20</f>
        <v>278810.25</v>
      </c>
      <c r="J18" s="59">
        <f>J20</f>
        <v>70.79152936450508</v>
      </c>
    </row>
    <row r="19" spans="1:10" s="7" customFormat="1" ht="51" customHeight="1" hidden="1">
      <c r="A19" s="33" t="s">
        <v>45</v>
      </c>
      <c r="B19" s="38" t="s">
        <v>50</v>
      </c>
      <c r="C19" s="8"/>
      <c r="D19" s="8"/>
      <c r="E19" s="20">
        <v>0</v>
      </c>
      <c r="G19" s="50">
        <v>0</v>
      </c>
      <c r="H19" s="60">
        <v>0</v>
      </c>
      <c r="I19" s="50">
        <v>0</v>
      </c>
      <c r="J19" s="43">
        <v>0</v>
      </c>
    </row>
    <row r="20" spans="1:10" ht="21" customHeight="1">
      <c r="A20" s="33" t="s">
        <v>27</v>
      </c>
      <c r="B20" s="34" t="s">
        <v>49</v>
      </c>
      <c r="C20" s="8"/>
      <c r="D20" s="8"/>
      <c r="E20" s="20">
        <v>201374.04</v>
      </c>
      <c r="G20" s="45">
        <v>197374.04</v>
      </c>
      <c r="H20" s="55">
        <f>G20/E20*100</f>
        <v>98.01364664482075</v>
      </c>
      <c r="I20" s="45">
        <v>278810.25</v>
      </c>
      <c r="J20" s="55">
        <f>G20/I20*100</f>
        <v>70.79152936450508</v>
      </c>
    </row>
    <row r="21" spans="1:10" ht="36" customHeight="1" hidden="1">
      <c r="A21" s="33" t="s">
        <v>46</v>
      </c>
      <c r="B21" s="38" t="s">
        <v>47</v>
      </c>
      <c r="C21" s="8"/>
      <c r="D21" s="8"/>
      <c r="E21" s="20">
        <v>0</v>
      </c>
      <c r="G21" s="47">
        <v>0</v>
      </c>
      <c r="H21" s="57">
        <v>0</v>
      </c>
      <c r="I21" s="47">
        <v>0</v>
      </c>
      <c r="J21" s="26">
        <v>0</v>
      </c>
    </row>
    <row r="22" spans="1:12" s="7" customFormat="1" ht="18.75" customHeight="1">
      <c r="A22" s="31" t="s">
        <v>14</v>
      </c>
      <c r="B22" s="37" t="s">
        <v>15</v>
      </c>
      <c r="C22" s="6">
        <f>SUM(C23:C25)</f>
        <v>0</v>
      </c>
      <c r="D22" s="6">
        <f>SUM(D23:D25)</f>
        <v>0</v>
      </c>
      <c r="E22" s="19">
        <f>E24+E26</f>
        <v>6097072.83</v>
      </c>
      <c r="G22" s="49">
        <f>G24+G26</f>
        <v>5392527.05</v>
      </c>
      <c r="H22" s="61">
        <f>G22/E22*100</f>
        <v>88.44452412420995</v>
      </c>
      <c r="I22" s="49">
        <f>I24+I26</f>
        <v>6106281.87</v>
      </c>
      <c r="J22" s="59">
        <f>G22/I22*100</f>
        <v>88.31113867332823</v>
      </c>
      <c r="L22" s="68"/>
    </row>
    <row r="23" spans="1:10" ht="21.75" customHeight="1" hidden="1">
      <c r="A23" s="33" t="s">
        <v>43</v>
      </c>
      <c r="B23" s="34" t="s">
        <v>44</v>
      </c>
      <c r="C23" s="8"/>
      <c r="D23" s="8"/>
      <c r="E23" s="20">
        <v>0</v>
      </c>
      <c r="G23" s="47">
        <v>0</v>
      </c>
      <c r="H23" s="57">
        <v>0</v>
      </c>
      <c r="I23" s="47">
        <v>0</v>
      </c>
      <c r="J23" s="26">
        <v>0</v>
      </c>
    </row>
    <row r="24" spans="1:10" ht="30" customHeight="1">
      <c r="A24" s="33" t="s">
        <v>55</v>
      </c>
      <c r="B24" s="34" t="s">
        <v>56</v>
      </c>
      <c r="C24" s="8"/>
      <c r="D24" s="8"/>
      <c r="E24" s="22">
        <v>6077072.83</v>
      </c>
      <c r="G24" s="45">
        <v>5372527.05</v>
      </c>
      <c r="H24" s="55">
        <f>G24/E24*100</f>
        <v>88.40649438127599</v>
      </c>
      <c r="I24" s="45">
        <v>6093781.87</v>
      </c>
      <c r="J24" s="55">
        <f>G24/I24*100</f>
        <v>88.16408536789322</v>
      </c>
    </row>
    <row r="25" spans="1:10" ht="29.25" customHeight="1" hidden="1">
      <c r="A25" s="33" t="s">
        <v>29</v>
      </c>
      <c r="B25" s="34" t="s">
        <v>24</v>
      </c>
      <c r="C25" s="8"/>
      <c r="D25" s="8"/>
      <c r="E25" s="23">
        <v>0</v>
      </c>
      <c r="G25" s="47">
        <v>0</v>
      </c>
      <c r="H25" s="57">
        <v>0</v>
      </c>
      <c r="I25" s="47">
        <v>0</v>
      </c>
      <c r="J25" s="26">
        <v>0</v>
      </c>
    </row>
    <row r="26" spans="1:10" ht="29.25" customHeight="1">
      <c r="A26" s="33" t="s">
        <v>29</v>
      </c>
      <c r="B26" s="34" t="s">
        <v>24</v>
      </c>
      <c r="C26" s="8"/>
      <c r="D26" s="8"/>
      <c r="E26" s="23">
        <v>20000</v>
      </c>
      <c r="G26" s="47">
        <v>20000</v>
      </c>
      <c r="H26" s="57">
        <v>100</v>
      </c>
      <c r="I26" s="47">
        <v>12500</v>
      </c>
      <c r="J26" s="57">
        <f>G26/I26*100</f>
        <v>160</v>
      </c>
    </row>
    <row r="27" spans="1:10" s="7" customFormat="1" ht="30" customHeight="1">
      <c r="A27" s="31" t="s">
        <v>16</v>
      </c>
      <c r="B27" s="37" t="s">
        <v>17</v>
      </c>
      <c r="C27" s="6">
        <f>SUM(C31:C33)</f>
        <v>0</v>
      </c>
      <c r="D27" s="6">
        <f>SUM(D31:D33)</f>
        <v>0</v>
      </c>
      <c r="E27" s="19">
        <f>E28+E30+E31</f>
        <v>6686783.56</v>
      </c>
      <c r="G27" s="49">
        <f>G28+G30+G31</f>
        <v>6534618.2299999995</v>
      </c>
      <c r="H27" s="59">
        <f>G27/E27*100</f>
        <v>97.72438679023132</v>
      </c>
      <c r="I27" s="49">
        <f>I28+I30+I31</f>
        <v>4966102.71</v>
      </c>
      <c r="J27" s="59">
        <f>G27/I27*100</f>
        <v>131.5844357556592</v>
      </c>
    </row>
    <row r="28" spans="1:10" s="7" customFormat="1" ht="16.5" customHeight="1">
      <c r="A28" s="33" t="s">
        <v>52</v>
      </c>
      <c r="B28" s="39" t="s">
        <v>53</v>
      </c>
      <c r="C28" s="6"/>
      <c r="D28" s="6"/>
      <c r="E28" s="23">
        <v>0</v>
      </c>
      <c r="G28" s="52">
        <v>0</v>
      </c>
      <c r="H28" s="62">
        <v>0</v>
      </c>
      <c r="I28" s="52">
        <v>134599.42</v>
      </c>
      <c r="J28" s="62">
        <v>0</v>
      </c>
    </row>
    <row r="29" spans="1:10" s="7" customFormat="1" ht="0.75" customHeight="1" hidden="1">
      <c r="A29" s="33" t="s">
        <v>36</v>
      </c>
      <c r="B29" s="39" t="s">
        <v>37</v>
      </c>
      <c r="C29" s="6"/>
      <c r="D29" s="6"/>
      <c r="E29" s="23">
        <v>0</v>
      </c>
      <c r="G29" s="50">
        <v>0</v>
      </c>
      <c r="H29" s="60">
        <v>0</v>
      </c>
      <c r="I29" s="50">
        <v>0</v>
      </c>
      <c r="J29" s="60">
        <v>0</v>
      </c>
    </row>
    <row r="30" spans="1:10" s="7" customFormat="1" ht="17.25" customHeight="1">
      <c r="A30" s="33" t="s">
        <v>36</v>
      </c>
      <c r="B30" s="39" t="s">
        <v>37</v>
      </c>
      <c r="C30" s="6"/>
      <c r="D30" s="6"/>
      <c r="E30" s="23">
        <v>250000</v>
      </c>
      <c r="G30" s="50">
        <v>249975.76</v>
      </c>
      <c r="H30" s="60">
        <f>G30/E30*100</f>
        <v>99.99030400000001</v>
      </c>
      <c r="I30" s="50">
        <v>292829.79</v>
      </c>
      <c r="J30" s="60">
        <f>G30/I30*100</f>
        <v>85.36554972771043</v>
      </c>
    </row>
    <row r="31" spans="1:10" ht="16.5" customHeight="1">
      <c r="A31" s="33" t="s">
        <v>30</v>
      </c>
      <c r="B31" s="34" t="s">
        <v>31</v>
      </c>
      <c r="C31" s="8"/>
      <c r="D31" s="8"/>
      <c r="E31" s="21">
        <v>6436783.56</v>
      </c>
      <c r="F31" s="16"/>
      <c r="G31" s="48">
        <v>6284642.47</v>
      </c>
      <c r="H31" s="55">
        <f>G31/E31*100</f>
        <v>97.63638021098848</v>
      </c>
      <c r="I31" s="53">
        <v>4538673.5</v>
      </c>
      <c r="J31" s="62">
        <f>G31/I31*100</f>
        <v>138.46870610983584</v>
      </c>
    </row>
    <row r="32" spans="1:10" ht="23.25" customHeight="1" hidden="1">
      <c r="A32" s="31" t="s">
        <v>66</v>
      </c>
      <c r="B32" s="32" t="s">
        <v>69</v>
      </c>
      <c r="C32" s="18"/>
      <c r="D32" s="18"/>
      <c r="E32" s="25">
        <v>0</v>
      </c>
      <c r="F32" s="16"/>
      <c r="G32" s="46"/>
      <c r="H32" s="57"/>
      <c r="I32" s="46"/>
      <c r="J32" s="57"/>
    </row>
    <row r="33" spans="1:10" ht="26.25" hidden="1">
      <c r="A33" s="33" t="s">
        <v>67</v>
      </c>
      <c r="B33" s="34" t="s">
        <v>68</v>
      </c>
      <c r="C33" s="8"/>
      <c r="D33" s="8"/>
      <c r="E33" s="20">
        <v>0</v>
      </c>
      <c r="G33" s="45"/>
      <c r="H33" s="55"/>
      <c r="I33" s="45"/>
      <c r="J33" s="55"/>
    </row>
    <row r="34" spans="1:10" ht="15" customHeight="1">
      <c r="A34" s="31" t="s">
        <v>58</v>
      </c>
      <c r="B34" s="32" t="s">
        <v>59</v>
      </c>
      <c r="C34" s="18">
        <f>C35</f>
        <v>0</v>
      </c>
      <c r="D34" s="18">
        <f>D35</f>
        <v>0</v>
      </c>
      <c r="E34" s="24">
        <f>G35</f>
        <v>58140.1</v>
      </c>
      <c r="G34" s="51">
        <v>58140.1</v>
      </c>
      <c r="H34" s="65">
        <v>100</v>
      </c>
      <c r="I34" s="51">
        <v>20000</v>
      </c>
      <c r="J34" s="54">
        <v>290.7</v>
      </c>
    </row>
    <row r="35" spans="1:10" ht="15" customHeight="1">
      <c r="A35" s="33" t="s">
        <v>57</v>
      </c>
      <c r="B35" s="34" t="s">
        <v>73</v>
      </c>
      <c r="C35" s="8"/>
      <c r="D35" s="8"/>
      <c r="E35" s="20">
        <v>58140.1</v>
      </c>
      <c r="G35" s="45">
        <v>58140.1</v>
      </c>
      <c r="H35" s="55">
        <v>100</v>
      </c>
      <c r="I35" s="45">
        <v>20000</v>
      </c>
      <c r="J35" s="55">
        <f>G35/I35*100</f>
        <v>290.7005</v>
      </c>
    </row>
    <row r="36" spans="1:12" s="7" customFormat="1" ht="17.25" customHeight="1">
      <c r="A36" s="31" t="s">
        <v>18</v>
      </c>
      <c r="B36" s="32" t="s">
        <v>51</v>
      </c>
      <c r="C36" s="6">
        <f>C37</f>
        <v>0</v>
      </c>
      <c r="D36" s="6">
        <f>D37</f>
        <v>0</v>
      </c>
      <c r="E36" s="19">
        <f>E37</f>
        <v>6796431.66</v>
      </c>
      <c r="G36" s="19">
        <f>G37</f>
        <v>6745511.89</v>
      </c>
      <c r="H36" s="63">
        <f>H37</f>
        <v>99.25078669885426</v>
      </c>
      <c r="I36" s="19">
        <f>I37</f>
        <v>7673057.25</v>
      </c>
      <c r="J36" s="63">
        <f>G36/I36*100</f>
        <v>87.91165855044285</v>
      </c>
      <c r="K36" s="68"/>
      <c r="L36" s="68"/>
    </row>
    <row r="37" spans="1:10" ht="17.25" customHeight="1">
      <c r="A37" s="33" t="s">
        <v>19</v>
      </c>
      <c r="B37" s="34" t="s">
        <v>20</v>
      </c>
      <c r="C37" s="8"/>
      <c r="D37" s="8"/>
      <c r="E37" s="20">
        <v>6796431.66</v>
      </c>
      <c r="G37" s="45">
        <v>6745511.89</v>
      </c>
      <c r="H37" s="55">
        <f>G37/E37*100</f>
        <v>99.25078669885426</v>
      </c>
      <c r="I37" s="45">
        <v>7673057.25</v>
      </c>
      <c r="J37" s="55">
        <f>G37/I37*100</f>
        <v>87.91165855044285</v>
      </c>
    </row>
    <row r="38" spans="1:10" ht="12.75" customHeight="1" hidden="1">
      <c r="A38" s="31" t="s">
        <v>32</v>
      </c>
      <c r="B38" s="32" t="s">
        <v>35</v>
      </c>
      <c r="C38" s="8"/>
      <c r="D38" s="8"/>
      <c r="E38" s="24">
        <f>E39</f>
        <v>0</v>
      </c>
      <c r="G38" s="47"/>
      <c r="H38" s="57"/>
      <c r="I38" s="47"/>
      <c r="J38" s="57"/>
    </row>
    <row r="39" spans="1:10" ht="15" customHeight="1" hidden="1">
      <c r="A39" s="33" t="s">
        <v>33</v>
      </c>
      <c r="B39" s="34" t="s">
        <v>34</v>
      </c>
      <c r="C39" s="8"/>
      <c r="D39" s="8"/>
      <c r="E39" s="20">
        <v>0</v>
      </c>
      <c r="G39" s="47"/>
      <c r="H39" s="57"/>
      <c r="I39" s="47"/>
      <c r="J39" s="57"/>
    </row>
    <row r="40" spans="1:10" ht="15.75" customHeight="1">
      <c r="A40" s="31" t="s">
        <v>39</v>
      </c>
      <c r="B40" s="32" t="s">
        <v>41</v>
      </c>
      <c r="C40" s="8"/>
      <c r="D40" s="8"/>
      <c r="E40" s="19">
        <f>E41+E42</f>
        <v>1003183</v>
      </c>
      <c r="G40" s="19">
        <f>G41+G42</f>
        <v>978974.0700000001</v>
      </c>
      <c r="H40" s="54">
        <f>G40/E40*100</f>
        <v>97.58678825299074</v>
      </c>
      <c r="I40" s="19">
        <f>I42</f>
        <v>787045.6</v>
      </c>
      <c r="J40" s="54">
        <f>G40/I40*100</f>
        <v>124.38594028096976</v>
      </c>
    </row>
    <row r="41" spans="1:10" ht="15.75" customHeight="1">
      <c r="A41" s="31" t="s">
        <v>78</v>
      </c>
      <c r="B41" s="32" t="s">
        <v>79</v>
      </c>
      <c r="C41" s="8"/>
      <c r="D41" s="8"/>
      <c r="E41" s="19">
        <v>11875</v>
      </c>
      <c r="G41" s="49">
        <v>7973.67</v>
      </c>
      <c r="H41" s="54">
        <f>G41/E41*100</f>
        <v>67.14669473684211</v>
      </c>
      <c r="I41" s="49"/>
      <c r="J41" s="54"/>
    </row>
    <row r="42" spans="1:10" ht="17.25" customHeight="1">
      <c r="A42" s="33" t="s">
        <v>40</v>
      </c>
      <c r="B42" s="34" t="s">
        <v>42</v>
      </c>
      <c r="C42" s="8"/>
      <c r="D42" s="8"/>
      <c r="E42" s="20">
        <v>991308</v>
      </c>
      <c r="G42" s="45">
        <v>971000.4</v>
      </c>
      <c r="H42" s="55">
        <f>G42/E42*100</f>
        <v>97.9514338631384</v>
      </c>
      <c r="I42" s="45">
        <v>787045.6</v>
      </c>
      <c r="J42" s="55">
        <f>G42/I42*100</f>
        <v>123.37282617423946</v>
      </c>
    </row>
    <row r="43" spans="1:10" s="7" customFormat="1" ht="17.25" customHeight="1">
      <c r="A43" s="31" t="s">
        <v>25</v>
      </c>
      <c r="B43" s="32" t="s">
        <v>34</v>
      </c>
      <c r="C43" s="6">
        <f>C44</f>
        <v>0</v>
      </c>
      <c r="D43" s="6">
        <f>D44</f>
        <v>0</v>
      </c>
      <c r="E43" s="19">
        <f>E44</f>
        <v>19500</v>
      </c>
      <c r="G43" s="44">
        <f>G44</f>
        <v>19499.4</v>
      </c>
      <c r="H43" s="63">
        <f>H44</f>
        <v>99.99692307692308</v>
      </c>
      <c r="I43" s="44">
        <f>I44</f>
        <v>8647</v>
      </c>
      <c r="J43" s="63">
        <f>J44</f>
        <v>225.50479935237658</v>
      </c>
    </row>
    <row r="44" spans="1:10" ht="15.75" customHeight="1">
      <c r="A44" s="33" t="s">
        <v>60</v>
      </c>
      <c r="B44" s="34" t="s">
        <v>61</v>
      </c>
      <c r="C44" s="8"/>
      <c r="D44" s="8"/>
      <c r="E44" s="20">
        <v>19500</v>
      </c>
      <c r="G44" s="45">
        <v>19499.4</v>
      </c>
      <c r="H44" s="55">
        <f>G44/E44*100</f>
        <v>99.99692307692308</v>
      </c>
      <c r="I44" s="45">
        <v>8647</v>
      </c>
      <c r="J44" s="55">
        <f>G44/I44*100</f>
        <v>225.50479935237658</v>
      </c>
    </row>
    <row r="45" spans="1:10" s="7" customFormat="1" ht="18" customHeight="1">
      <c r="A45" s="71" t="s">
        <v>21</v>
      </c>
      <c r="B45" s="71"/>
      <c r="C45" s="6" t="e">
        <f>C8+C16+C18+C22+C27+C36+#REF!+C43+C34</f>
        <v>#REF!</v>
      </c>
      <c r="D45" s="6" t="e">
        <f>D8+D16+D18+D22+D27+D36+#REF!+D43+D34</f>
        <v>#REF!</v>
      </c>
      <c r="E45" s="19">
        <f>E8+E16+E18+E22+E27+E34+E36+E40+E43</f>
        <v>31162665.68</v>
      </c>
      <c r="G45" s="49">
        <f>G8+G16+G18+G22+G27+G34+G36+G40+G43</f>
        <v>30184908.470000003</v>
      </c>
      <c r="H45" s="59">
        <f>G45/E45*100</f>
        <v>96.86240830601498</v>
      </c>
      <c r="I45" s="49">
        <f>I8+I16+I18+I22+I27+I34+I36+I40+I43</f>
        <v>28993199.900000002</v>
      </c>
      <c r="J45" s="59">
        <f>G45/I45*100</f>
        <v>104.11030370607695</v>
      </c>
    </row>
    <row r="46" spans="1:10" s="7" customFormat="1" ht="17.25" customHeight="1">
      <c r="A46" s="72" t="s">
        <v>22</v>
      </c>
      <c r="B46" s="73"/>
      <c r="C46" s="9"/>
      <c r="D46" s="9"/>
      <c r="E46" s="19">
        <v>-610445.57</v>
      </c>
      <c r="G46" s="66" t="s">
        <v>80</v>
      </c>
      <c r="H46" s="27"/>
      <c r="I46" s="67">
        <v>470199.4</v>
      </c>
      <c r="J46" s="27"/>
    </row>
  </sheetData>
  <sheetProtection/>
  <mergeCells count="6">
    <mergeCell ref="E2:F2"/>
    <mergeCell ref="A3:C3"/>
    <mergeCell ref="A45:B45"/>
    <mergeCell ref="A46:B46"/>
    <mergeCell ref="A4:J4"/>
    <mergeCell ref="G2:J2"/>
  </mergeCells>
  <printOptions/>
  <pageMargins left="0.7874015748031497" right="0.5905511811023623" top="0.5118110236220472" bottom="0.5118110236220472" header="0.5118110236220472" footer="0.5118110236220472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2020-05-03T06:18:48Z</cp:lastPrinted>
  <dcterms:created xsi:type="dcterms:W3CDTF">2004-11-16T05:58:34Z</dcterms:created>
  <dcterms:modified xsi:type="dcterms:W3CDTF">2020-05-03T06:18:52Z</dcterms:modified>
  <cp:category/>
  <cp:version/>
  <cp:contentType/>
  <cp:contentStatus/>
</cp:coreProperties>
</file>