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<sst xmlns="http://schemas.openxmlformats.org/spreadsheetml/2006/main" count="194" uniqueCount="155">
  <si>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</si>
  <si>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</si>
  <si>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</si>
  <si>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</si>
  <si>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</si>
  <si>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</si>
  <si>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</si>
  <si>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</si>
  <si>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</si>
  <si>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</si>
  <si>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</si>
  <si>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</si>
  <si>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</si>
  <si>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</si>
  <si>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</si>
  <si>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</si>
  <si>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</si>
  <si>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</si>
  <si>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</si>
  <si>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</si>
  <si>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</si>
  <si>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</si>
  <si>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</si>
  <si>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</si>
  <si>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</si>
  <si>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</si>
  <si>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</si>
  <si>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</si>
  <si>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</si>
  <si>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</si>
  <si>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</si>
  <si>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</si>
  <si>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</si>
  <si>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</si>
  <si>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</si>
  <si>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</si>
  <si>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</si>
  <si>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</si>
  <si>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</si>
  <si>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</si>
  <si>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</si>
  <si>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</si>
  <si>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</si>
  <si>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</si>
  <si>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</si>
  <si>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</si>
  <si>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</si>
  <si>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</si>
  <si>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</si>
  <si>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</si>
  <si>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</si>
  <si>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</si>
  <si>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</si>
  <si>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</si>
  <si>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</si>
  <si>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</si>
  <si>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</si>
  <si>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</si>
  <si>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</si>
  <si>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</si>
  <si>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</si>
  <si>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</si>
  <si>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</si>
  <si>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</si>
  <si>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</si>
  <si>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</si>
  <si>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</si>
  <si>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</si>
  <si>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</si>
  <si>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</si>
  <si>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</si>
  <si>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</si>
  <si>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</si>
  <si>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</si>
  <si>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</si>
  <si>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</si>
  <si>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</si>
  <si>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</si>
  <si>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</si>
  <si>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</si>
  <si>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</si>
  <si>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</si>
  <si>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</si>
  <si>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</si>
  <si>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</si>
  <si>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</si>
  <si>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</si>
  <si>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</si>
  <si>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</si>
  <si>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</si>
  <si>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</si>
  <si>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</si>
  <si>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</si>
  <si>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</si>
  <si>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</si>
  <si>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</si>
  <si>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</si>
  <si>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</si>
  <si>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</si>
  <si>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</si>
  <si>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</si>
  <si>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</si>
  <si>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</si>
  <si>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</si>
  <si>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</si>
  <si>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</si>
  <si>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</si>
  <si>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</si>
  <si>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</si>
  <si>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</si>
  <si>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</si>
  <si>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</si>
  <si>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</si>
  <si>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</si>
  <si>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</si>
  <si>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</si>
  <si>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</si>
  <si>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</si>
  <si>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</si>
  <si>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</si>
  <si>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</si>
  <si>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</si>
  <si>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</si>
  <si>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</si>
  <si>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</si>
  <si>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</si>
  <si>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</si>
  <si>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</si>
  <si>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</si>
  <si>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</si>
  <si>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</si>
  <si>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</si>
  <si>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</si>
  <si>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</si>
  <si>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</si>
  <si>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</si>
  <si>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</si>
  <si>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</si>
  <si>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</si>
  <si>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</si>
  <si>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</si>
  <si>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</si>
  <si>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</si>
  <si>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</si>
  <si>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</si>
  <si>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</si>
  <si>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</si>
  <si>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>Факт 1 кв 2020</t>
  </si>
  <si>
    <t>Факт  1 кв 2019</t>
  </si>
  <si>
    <t xml:space="preserve"> 2020 к 2019 % исполнен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</si>
  <si>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</si>
  <si>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</si>
  <si>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</si>
  <si>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квартал 2020 года по кодам классификации доходов бюджетов</t>
    </r>
  </si>
  <si>
    <t>Приложение 1 к  Постановлению Администрации Великосельского сельского поселения       от 24.04.2020 г. № 93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</si>
</sst>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zoomScalePageLayoutView="0" workbookViewId="0" topLeftCell="E1">
      <selection activeCell="E4" sqref="E4:L4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00390625" style="1" customWidth="1"/>
    <col min="11" max="11" width="11.625" style="1" customWidth="1"/>
    <col min="12" max="12" width="6.375" style="1" customWidth="1"/>
    <col min="13" max="16384" width="8.875" style="1" customWidth="1"/>
  </cols>
  <sheetData>
    <row r="1" spans="1:4" ht="4.5" customHeight="1">
      <c r="A1" s="124"/>
      <c r="B1" s="124"/>
      <c r="C1" s="124"/>
      <c r="D1" s="31"/>
    </row>
    <row r="2" spans="1:12" ht="69" customHeight="1">
      <c r="A2" s="124"/>
      <c r="B2" s="124"/>
      <c r="C2" s="124"/>
      <c r="D2" s="31"/>
      <c r="G2" s="123" t="s">
        <v>93</v>
      </c>
      <c r="H2" s="123"/>
      <c r="I2" s="131" t="s">
        <v>154</v>
      </c>
      <c r="J2" s="132"/>
      <c r="K2" s="132"/>
      <c r="L2" s="132"/>
    </row>
    <row r="3" spans="1:4" ht="15" hidden="1">
      <c r="A3" s="124"/>
      <c r="B3" s="124"/>
      <c r="C3" s="124"/>
      <c r="D3" s="31"/>
    </row>
    <row r="4" spans="1:12" ht="60" customHeight="1">
      <c r="A4" s="128" t="s">
        <v>27</v>
      </c>
      <c r="B4" s="128"/>
      <c r="C4" s="128"/>
      <c r="D4" s="2"/>
      <c r="E4" s="128" t="s">
        <v>153</v>
      </c>
      <c r="F4" s="128"/>
      <c r="G4" s="128"/>
      <c r="H4" s="129"/>
      <c r="I4" s="129"/>
      <c r="J4" s="129"/>
      <c r="K4" s="129"/>
      <c r="L4" s="129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147</v>
      </c>
      <c r="J7" s="42" t="s">
        <v>94</v>
      </c>
      <c r="K7" s="43" t="s">
        <v>148</v>
      </c>
      <c r="L7" s="90" t="s">
        <v>149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7864278.65</v>
      </c>
      <c r="H8" s="57"/>
      <c r="I8" s="56">
        <f>I9+I22+I28+I32+I45+I50++I52</f>
        <v>1463199.04</v>
      </c>
      <c r="J8" s="101">
        <f>I8/G8*100</f>
        <v>18.60563575020323</v>
      </c>
      <c r="K8" s="56">
        <f>K9+K22+K28+K32+K50+K52</f>
        <v>1685601.24</v>
      </c>
      <c r="L8" s="111">
        <f>I8/K8*100</f>
        <v>86.80576433368073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597000</v>
      </c>
      <c r="H9" s="57"/>
      <c r="I9" s="56">
        <f>I10</f>
        <v>128019.12000000001</v>
      </c>
      <c r="J9" s="104">
        <f>J10</f>
        <v>21.44373869346734</v>
      </c>
      <c r="K9" s="56">
        <f>K10</f>
        <v>108129.59999999999</v>
      </c>
      <c r="L9" s="112">
        <f>L10</f>
        <v>118.39414924313047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55</v>
      </c>
      <c r="G10" s="56">
        <f>G11+G12+G13+G15+G16+G17+G18+G19+G20+G21</f>
        <v>597000</v>
      </c>
      <c r="H10" s="57"/>
      <c r="I10" s="56">
        <f>I11+I12+I15+I16+I17+I18+I19+I20+I21+I13</f>
        <v>128019.12000000001</v>
      </c>
      <c r="J10" s="101">
        <f>I10/G10*100</f>
        <v>21.44373869346734</v>
      </c>
      <c r="K10" s="56">
        <f>K11+K12+K13+K15+K16+K19+K20+K21+K17+K18</f>
        <v>108129.59999999999</v>
      </c>
      <c r="L10" s="111">
        <f>I10/K10*100</f>
        <v>118.39414924313047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597000</v>
      </c>
      <c r="H11" s="14"/>
      <c r="I11" s="59">
        <v>128717.22</v>
      </c>
      <c r="J11" s="92">
        <f>I11/G11*100</f>
        <v>21.56067336683417</v>
      </c>
      <c r="K11" s="59">
        <v>107787.31</v>
      </c>
      <c r="L11" s="113">
        <f>I11/K11*100</f>
        <v>119.41778675059244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6.06</v>
      </c>
      <c r="J12" s="97">
        <v>0</v>
      </c>
      <c r="K12" s="59">
        <v>156.62</v>
      </c>
      <c r="L12" s="96">
        <f>I12/K12*100</f>
        <v>3.869237645256033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235.46</v>
      </c>
      <c r="J13" s="97">
        <v>0</v>
      </c>
      <c r="K13" s="59">
        <v>250.66</v>
      </c>
      <c r="L13" s="96">
        <f>I13/K13*100</f>
        <v>93.93600893640789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-65.14</v>
      </c>
      <c r="L15" s="114">
        <f>I15/K15*100</f>
        <v>0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-1002.2</v>
      </c>
      <c r="J16" s="97">
        <v>0</v>
      </c>
      <c r="K16" s="59">
        <v>0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150</v>
      </c>
      <c r="F17" s="99" t="s">
        <v>126</v>
      </c>
      <c r="G17" s="59">
        <v>0</v>
      </c>
      <c r="H17" s="14"/>
      <c r="I17" s="59">
        <v>0.03</v>
      </c>
      <c r="J17" s="97">
        <v>0</v>
      </c>
      <c r="K17" s="59">
        <v>3.12</v>
      </c>
      <c r="L17" s="113">
        <f>I17/K17*100</f>
        <v>0.9615384615384615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-2.97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7.8</v>
      </c>
      <c r="J19" s="97">
        <v>0</v>
      </c>
      <c r="K19" s="59">
        <v>0</v>
      </c>
      <c r="L19" s="96">
        <v>0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54.75</v>
      </c>
      <c r="J20" s="92">
        <v>0</v>
      </c>
      <c r="K20" s="59">
        <v>0</v>
      </c>
      <c r="L20" s="96">
        <v>0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2183278.65</v>
      </c>
      <c r="H22" s="57"/>
      <c r="I22" s="61">
        <f>I23</f>
        <v>475141.89999999997</v>
      </c>
      <c r="J22" s="101">
        <f>J23</f>
        <v>21.76276949348632</v>
      </c>
      <c r="K22" s="61">
        <f>K23</f>
        <v>505135.86</v>
      </c>
      <c r="L22" s="111">
        <f>L23</f>
        <v>94.06219942492302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61">
        <f>G24+G25+G26+G27</f>
        <v>2183278.65</v>
      </c>
      <c r="H23" s="14"/>
      <c r="I23" s="61">
        <f>I24+I25+I26+I27</f>
        <v>475141.89999999997</v>
      </c>
      <c r="J23" s="104">
        <f>I23/G23*100</f>
        <v>21.76276949348632</v>
      </c>
      <c r="K23" s="61">
        <f>K24+K25+K26+K27</f>
        <v>505135.86</v>
      </c>
      <c r="L23" s="112">
        <f>I23/K23*100</f>
        <v>94.06219942492302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1000454.57</v>
      </c>
      <c r="H24" s="14"/>
      <c r="I24" s="63">
        <v>215629.06</v>
      </c>
      <c r="J24" s="97">
        <f>I24/G24*100</f>
        <v>21.553108603422146</v>
      </c>
      <c r="K24" s="63">
        <v>221902.58</v>
      </c>
      <c r="L24" s="96">
        <f>I24/K24*100</f>
        <v>97.17284945492747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5153.19</v>
      </c>
      <c r="H25" s="14"/>
      <c r="I25" s="63">
        <v>1405.68</v>
      </c>
      <c r="J25" s="92">
        <f>I25/G25*100</f>
        <v>27.27786089781282</v>
      </c>
      <c r="K25" s="63">
        <v>1550.43</v>
      </c>
      <c r="L25" s="113">
        <f>I25/K25*100</f>
        <v>90.66388034287263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1306781.61</v>
      </c>
      <c r="H26" s="14"/>
      <c r="I26" s="59">
        <v>302646.87</v>
      </c>
      <c r="J26" s="97">
        <f>I26/G26*100</f>
        <v>23.159712968412524</v>
      </c>
      <c r="K26" s="59">
        <v>325354.97</v>
      </c>
      <c r="L26" s="96">
        <f>I26/K26*100</f>
        <v>93.02051540814023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-129110.72</v>
      </c>
      <c r="H27" s="14"/>
      <c r="I27" s="59">
        <v>-44539.71</v>
      </c>
      <c r="J27" s="92">
        <f>I27/G27*100</f>
        <v>34.497298132951315</v>
      </c>
      <c r="K27" s="59">
        <v>-43672.12</v>
      </c>
      <c r="L27" s="113">
        <f>I27/K27*100</f>
        <v>101.98659923081361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1350</v>
      </c>
      <c r="J28" s="101">
        <v>0</v>
      </c>
      <c r="K28" s="56">
        <f>K29</f>
        <v>1260</v>
      </c>
      <c r="L28" s="111">
        <v>8.4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1350</v>
      </c>
      <c r="J29" s="104">
        <v>0</v>
      </c>
      <c r="K29" s="56">
        <f>K30+K31</f>
        <v>1260</v>
      </c>
      <c r="L29" s="112">
        <v>8.4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1350</v>
      </c>
      <c r="J30" s="97">
        <v>0</v>
      </c>
      <c r="K30" s="59">
        <v>1260</v>
      </c>
      <c r="L30" s="96">
        <f>I30/K30*100</f>
        <v>107.14285714285714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/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4904000</v>
      </c>
      <c r="H32" s="57"/>
      <c r="I32" s="56">
        <f>I33+I37</f>
        <v>808517.6699999999</v>
      </c>
      <c r="J32" s="104">
        <v>87.3</v>
      </c>
      <c r="K32" s="56">
        <f>K33+K37</f>
        <v>1013549.73</v>
      </c>
      <c r="L32" s="112">
        <v>108.2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401000</v>
      </c>
      <c r="H33" s="14"/>
      <c r="I33" s="56">
        <f>I34+I35+I36</f>
        <v>25081.24</v>
      </c>
      <c r="J33" s="101">
        <f>I33/G33*100</f>
        <v>6.25467331670823</v>
      </c>
      <c r="K33" s="56">
        <f>K34+K35+K36</f>
        <v>11857.73</v>
      </c>
      <c r="L33" s="111">
        <f>I33/K33*100</f>
        <v>211.51805615408685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401000</v>
      </c>
      <c r="H34" s="14"/>
      <c r="I34" s="69">
        <v>24406.34</v>
      </c>
      <c r="J34" s="92">
        <f>I34/G34*100</f>
        <v>6.086369077306733</v>
      </c>
      <c r="K34" s="69">
        <v>10783.91</v>
      </c>
      <c r="L34" s="113">
        <f>I34/K34*100</f>
        <v>226.32180721092814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674.9</v>
      </c>
      <c r="J35" s="97">
        <v>0</v>
      </c>
      <c r="K35" s="69">
        <v>1073.82</v>
      </c>
      <c r="L35" s="96">
        <f>I35/K35*100</f>
        <v>62.85038460822112</v>
      </c>
    </row>
    <row r="36" spans="1:12" s="4" customFormat="1" ht="79.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4503000</v>
      </c>
      <c r="H37" s="14"/>
      <c r="I37" s="56">
        <f>SUM(I38:I44)</f>
        <v>783436.4299999999</v>
      </c>
      <c r="J37" s="101">
        <f>I37/G37*100</f>
        <v>17.398099711303576</v>
      </c>
      <c r="K37" s="56">
        <f>SUM(K38:K44)</f>
        <v>1001692</v>
      </c>
      <c r="L37" s="111">
        <f>I37/K37*100</f>
        <v>78.21130946438625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2800000</v>
      </c>
      <c r="H38" s="14"/>
      <c r="I38" s="69">
        <v>705695.45</v>
      </c>
      <c r="J38" s="92">
        <f>I38/G38*100</f>
        <v>25.203408928571424</v>
      </c>
      <c r="K38" s="69">
        <v>740306.83</v>
      </c>
      <c r="L38" s="113">
        <f>I38/K38*100</f>
        <v>95.32472501975971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8877.71</v>
      </c>
      <c r="J39" s="97">
        <v>0</v>
      </c>
      <c r="K39" s="69">
        <v>31474.81</v>
      </c>
      <c r="L39" s="96">
        <f>I39/K39*100</f>
        <v>28.205762004599865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256</v>
      </c>
      <c r="J40" s="105">
        <v>0</v>
      </c>
      <c r="K40" s="93">
        <v>1000</v>
      </c>
      <c r="L40" s="114">
        <f>I40/K40*100</f>
        <v>25.6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1703000</v>
      </c>
      <c r="H42" s="14"/>
      <c r="I42" s="69">
        <v>63313.31</v>
      </c>
      <c r="J42" s="97">
        <f>I42/G42*100</f>
        <v>3.7177516147974163</v>
      </c>
      <c r="K42" s="69">
        <v>224189.48</v>
      </c>
      <c r="L42" s="96">
        <f>I42/K42*100</f>
        <v>28.240981691023144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5293.96</v>
      </c>
      <c r="J43" s="97">
        <v>0</v>
      </c>
      <c r="K43" s="69">
        <v>4720.88</v>
      </c>
      <c r="L43" s="96">
        <f>I43/K43*100</f>
        <v>112.13926217145955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180000</v>
      </c>
      <c r="H50" s="95"/>
      <c r="I50" s="56">
        <f>I51</f>
        <v>50170.35</v>
      </c>
      <c r="J50" s="101">
        <f>J51</f>
        <v>27.872416666666666</v>
      </c>
      <c r="K50" s="56">
        <f>K51</f>
        <v>45896.05</v>
      </c>
      <c r="L50" s="111">
        <f>L51</f>
        <v>109.31300188142552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180000</v>
      </c>
      <c r="H51" s="14"/>
      <c r="I51" s="59">
        <v>50170.35</v>
      </c>
      <c r="J51" s="97">
        <f>I51/G51*100</f>
        <v>27.872416666666666</v>
      </c>
      <c r="K51" s="59">
        <v>45896.05</v>
      </c>
      <c r="L51" s="96">
        <f>I51/K51*100</f>
        <v>109.31300188142552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11630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11630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11630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G56+G80</f>
        <v>23191985</v>
      </c>
      <c r="H55" s="57"/>
      <c r="I55" s="75">
        <f>I56+I80</f>
        <v>4216814.09</v>
      </c>
      <c r="J55" s="101">
        <f>I55/G55*100</f>
        <v>18.18220428307452</v>
      </c>
      <c r="K55" s="75">
        <f>K56+K80+P73</f>
        <v>4312512.7</v>
      </c>
      <c r="L55" s="111">
        <f>I55/K55*100</f>
        <v>97.7809083321656</v>
      </c>
    </row>
    <row r="56" spans="1:12" ht="51" customHeight="1">
      <c r="A56" s="12" t="s">
        <v>29</v>
      </c>
      <c r="B56" s="10" t="s">
        <v>26</v>
      </c>
      <c r="C56" s="23">
        <f>SUM(C57:C70)</f>
        <v>1700.5</v>
      </c>
      <c r="D56" s="37"/>
      <c r="E56" s="52" t="s">
        <v>40</v>
      </c>
      <c r="F56" s="52" t="s">
        <v>26</v>
      </c>
      <c r="G56" s="75">
        <f>G57+G61+G68+G73</f>
        <v>23120770</v>
      </c>
      <c r="H56" s="57"/>
      <c r="I56" s="75">
        <f>I57+I61+I68+I73</f>
        <v>4216814.09</v>
      </c>
      <c r="J56" s="104">
        <f>I56/G56*100</f>
        <v>18.238207853804177</v>
      </c>
      <c r="K56" s="75">
        <f>K57+K61+K68+K73</f>
        <v>4312512.7</v>
      </c>
      <c r="L56" s="112">
        <f>I56/K56*100</f>
        <v>97.7809083321656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</f>
        <v>15237000</v>
      </c>
      <c r="H57" s="14"/>
      <c r="I57" s="75">
        <f>I58+I60</f>
        <v>3808250</v>
      </c>
      <c r="J57" s="101">
        <f>I57/G57*100</f>
        <v>24.993437028286408</v>
      </c>
      <c r="K57" s="75">
        <f>K58</f>
        <v>3741000</v>
      </c>
      <c r="L57" s="111">
        <f>I57/K57*100</f>
        <v>101.797647687784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15124000</v>
      </c>
      <c r="H58" s="14"/>
      <c r="I58" s="77">
        <v>3780000</v>
      </c>
      <c r="J58" s="97">
        <f>I58/G58*100</f>
        <v>24.993387992594553</v>
      </c>
      <c r="K58" s="77">
        <v>3741000</v>
      </c>
      <c r="L58" s="96">
        <f>I58/K58*100</f>
        <v>101.04250200481155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152</v>
      </c>
      <c r="F60" s="76" t="s">
        <v>151</v>
      </c>
      <c r="G60" s="77">
        <v>113000</v>
      </c>
      <c r="H60" s="14"/>
      <c r="I60" s="77">
        <v>28250</v>
      </c>
      <c r="J60" s="92">
        <f>I60/G60*100</f>
        <v>25</v>
      </c>
      <c r="K60" s="77">
        <v>0</v>
      </c>
      <c r="L60" s="113">
        <v>0</v>
      </c>
    </row>
    <row r="61" spans="1:12" s="4" customFormat="1" ht="49.5" customHeight="1">
      <c r="A61" s="17"/>
      <c r="B61" s="11"/>
      <c r="C61" s="24"/>
      <c r="D61" s="38"/>
      <c r="E61" s="52" t="s">
        <v>138</v>
      </c>
      <c r="F61" s="52" t="s">
        <v>56</v>
      </c>
      <c r="G61" s="75">
        <f>G63+G65+G66+G67</f>
        <v>6699424</v>
      </c>
      <c r="H61" s="14"/>
      <c r="I61" s="75">
        <f>I63+I65+I66+I67</f>
        <v>291232</v>
      </c>
      <c r="J61" s="101">
        <f>I61/G61*100</f>
        <v>4.347119991211184</v>
      </c>
      <c r="K61" s="75">
        <f>K63+K65+K67+K66</f>
        <v>264013</v>
      </c>
      <c r="L61" s="111">
        <f>I61/K61*100</f>
        <v>110.30971959714104</v>
      </c>
    </row>
    <row r="62" spans="1:12" s="4" customFormat="1" ht="61.5" customHeight="1" hidden="1">
      <c r="A62" s="17"/>
      <c r="B62" s="11"/>
      <c r="C62" s="24"/>
      <c r="D62" s="38"/>
      <c r="E62" s="54" t="s">
        <v>49</v>
      </c>
      <c r="F62" s="54" t="s">
        <v>92</v>
      </c>
      <c r="G62" s="78">
        <v>0</v>
      </c>
      <c r="H62" s="14"/>
      <c r="I62" s="78">
        <v>0</v>
      </c>
      <c r="J62" s="92">
        <v>0</v>
      </c>
      <c r="K62" s="78">
        <v>0</v>
      </c>
      <c r="L62" s="113">
        <v>0</v>
      </c>
    </row>
    <row r="63" spans="1:12" s="4" customFormat="1" ht="112.5" customHeight="1">
      <c r="A63" s="17"/>
      <c r="B63" s="11"/>
      <c r="C63" s="24"/>
      <c r="D63" s="38"/>
      <c r="E63" s="54" t="s">
        <v>139</v>
      </c>
      <c r="F63" s="79" t="s">
        <v>81</v>
      </c>
      <c r="G63" s="78">
        <v>2830299</v>
      </c>
      <c r="H63" s="14"/>
      <c r="I63" s="78">
        <v>0</v>
      </c>
      <c r="J63" s="97">
        <v>0</v>
      </c>
      <c r="K63" s="78">
        <v>0</v>
      </c>
      <c r="L63" s="96">
        <v>0</v>
      </c>
    </row>
    <row r="64" spans="1:12" s="4" customFormat="1" ht="54.75" customHeight="1" hidden="1">
      <c r="A64" s="17"/>
      <c r="B64" s="11"/>
      <c r="C64" s="24"/>
      <c r="D64" s="38"/>
      <c r="E64" s="54" t="s">
        <v>111</v>
      </c>
      <c r="F64" s="58" t="s">
        <v>112</v>
      </c>
      <c r="G64" s="78">
        <v>0</v>
      </c>
      <c r="H64" s="14"/>
      <c r="I64" s="78">
        <v>0</v>
      </c>
      <c r="J64" s="97">
        <v>0</v>
      </c>
      <c r="K64" s="78">
        <v>0</v>
      </c>
      <c r="L64" s="117">
        <v>0</v>
      </c>
    </row>
    <row r="65" spans="1:12" s="4" customFormat="1" ht="60" customHeight="1">
      <c r="A65" s="17"/>
      <c r="B65" s="11"/>
      <c r="C65" s="24"/>
      <c r="D65" s="38"/>
      <c r="E65" s="54" t="s">
        <v>137</v>
      </c>
      <c r="F65" s="80" t="s">
        <v>124</v>
      </c>
      <c r="G65" s="78">
        <v>1137710</v>
      </c>
      <c r="H65" s="14"/>
      <c r="I65" s="78">
        <v>0</v>
      </c>
      <c r="J65" s="97">
        <f>I65/G65*100</f>
        <v>0</v>
      </c>
      <c r="K65" s="78">
        <v>0</v>
      </c>
      <c r="L65" s="96">
        <v>0</v>
      </c>
    </row>
    <row r="66" spans="1:12" s="4" customFormat="1" ht="56.25" customHeight="1">
      <c r="A66" s="17"/>
      <c r="B66" s="11"/>
      <c r="C66" s="24"/>
      <c r="D66" s="38"/>
      <c r="E66" s="100" t="s">
        <v>129</v>
      </c>
      <c r="F66" s="79" t="s">
        <v>128</v>
      </c>
      <c r="G66" s="78">
        <v>1566486</v>
      </c>
      <c r="H66" s="14"/>
      <c r="I66" s="78">
        <v>0</v>
      </c>
      <c r="J66" s="97">
        <f>I66/G66*100</f>
        <v>0</v>
      </c>
      <c r="K66" s="78">
        <v>0</v>
      </c>
      <c r="L66" s="96">
        <v>0</v>
      </c>
    </row>
    <row r="67" spans="1:12" s="4" customFormat="1" ht="72" customHeight="1">
      <c r="A67" s="17"/>
      <c r="B67" s="11"/>
      <c r="C67" s="24"/>
      <c r="D67" s="38"/>
      <c r="E67" s="55" t="s">
        <v>130</v>
      </c>
      <c r="F67" s="55" t="s">
        <v>118</v>
      </c>
      <c r="G67" s="78">
        <v>1164929</v>
      </c>
      <c r="H67" s="14"/>
      <c r="I67" s="78">
        <v>291232</v>
      </c>
      <c r="J67" s="108">
        <v>100</v>
      </c>
      <c r="K67" s="78">
        <v>264013</v>
      </c>
      <c r="L67" s="118">
        <f>I67/K67*100</f>
        <v>110.30971959714104</v>
      </c>
    </row>
    <row r="68" spans="1:12" s="4" customFormat="1" ht="50.25" customHeight="1">
      <c r="A68" s="17"/>
      <c r="B68" s="11"/>
      <c r="C68" s="24"/>
      <c r="D68" s="38"/>
      <c r="E68" s="52" t="s">
        <v>145</v>
      </c>
      <c r="F68" s="52" t="s">
        <v>120</v>
      </c>
      <c r="G68" s="81">
        <f>G69</f>
        <v>205170</v>
      </c>
      <c r="H68" s="14"/>
      <c r="I68" s="81">
        <f>I69</f>
        <v>37647.97</v>
      </c>
      <c r="J68" s="101">
        <f>J69</f>
        <v>18.34964663449822</v>
      </c>
      <c r="K68" s="81">
        <f>K69</f>
        <v>53384</v>
      </c>
      <c r="L68" s="111">
        <f>L69</f>
        <v>70.52294695039713</v>
      </c>
    </row>
    <row r="69" spans="1:12" s="4" customFormat="1" ht="65.25" customHeight="1">
      <c r="A69" s="17" t="s">
        <v>36</v>
      </c>
      <c r="B69" s="11" t="s">
        <v>19</v>
      </c>
      <c r="C69" s="24">
        <v>60</v>
      </c>
      <c r="D69" s="38"/>
      <c r="E69" s="53" t="s">
        <v>131</v>
      </c>
      <c r="F69" s="76" t="s">
        <v>82</v>
      </c>
      <c r="G69" s="82">
        <v>205170</v>
      </c>
      <c r="H69" s="14"/>
      <c r="I69" s="82">
        <v>37647.97</v>
      </c>
      <c r="J69" s="92">
        <f>I69/G69*100</f>
        <v>18.34964663449822</v>
      </c>
      <c r="K69" s="82">
        <v>53384</v>
      </c>
      <c r="L69" s="113">
        <f>I69/K69*100</f>
        <v>70.52294695039713</v>
      </c>
    </row>
    <row r="70" spans="1:12" s="4" customFormat="1" ht="0.75" customHeight="1" hidden="1">
      <c r="A70" s="17" t="s">
        <v>37</v>
      </c>
      <c r="B70" s="11" t="s">
        <v>20</v>
      </c>
      <c r="C70" s="24">
        <v>1640.5</v>
      </c>
      <c r="D70" s="38"/>
      <c r="E70" s="53"/>
      <c r="F70" s="76"/>
      <c r="G70" s="77">
        <v>0</v>
      </c>
      <c r="H70" s="14"/>
      <c r="I70" s="77">
        <v>0</v>
      </c>
      <c r="J70" s="92"/>
      <c r="K70" s="77">
        <v>0</v>
      </c>
      <c r="L70" s="113"/>
    </row>
    <row r="71" spans="1:12" s="4" customFormat="1" ht="42.75" customHeight="1" hidden="1">
      <c r="A71" s="17"/>
      <c r="B71" s="11"/>
      <c r="C71" s="24"/>
      <c r="D71" s="38"/>
      <c r="E71" s="54"/>
      <c r="F71" s="79"/>
      <c r="G71" s="78">
        <v>0</v>
      </c>
      <c r="H71" s="14"/>
      <c r="I71" s="78">
        <v>0</v>
      </c>
      <c r="J71" s="92"/>
      <c r="K71" s="78">
        <v>0</v>
      </c>
      <c r="L71" s="113"/>
    </row>
    <row r="72" spans="1:12" s="4" customFormat="1" ht="31.5" customHeight="1" hidden="1">
      <c r="A72" s="17"/>
      <c r="B72" s="11"/>
      <c r="C72" s="24"/>
      <c r="D72" s="38"/>
      <c r="E72" s="53" t="s">
        <v>43</v>
      </c>
      <c r="F72" s="76" t="s">
        <v>42</v>
      </c>
      <c r="G72" s="78">
        <v>0</v>
      </c>
      <c r="H72" s="14"/>
      <c r="I72" s="78">
        <v>0</v>
      </c>
      <c r="J72" s="92"/>
      <c r="K72" s="78">
        <v>0</v>
      </c>
      <c r="L72" s="113"/>
    </row>
    <row r="73" spans="1:12" s="4" customFormat="1" ht="36" customHeight="1">
      <c r="A73" s="17"/>
      <c r="B73" s="11"/>
      <c r="C73" s="24"/>
      <c r="D73" s="38"/>
      <c r="E73" s="52" t="s">
        <v>136</v>
      </c>
      <c r="F73" s="46" t="s">
        <v>57</v>
      </c>
      <c r="G73" s="81">
        <f>G74+G75+G76</f>
        <v>979176</v>
      </c>
      <c r="H73" s="83"/>
      <c r="I73" s="81">
        <f>I74+I75+I76</f>
        <v>79684.12</v>
      </c>
      <c r="J73" s="101">
        <f>I73/G73*100</f>
        <v>8.137875111318088</v>
      </c>
      <c r="K73" s="81">
        <f>K74+K75+K76</f>
        <v>254115.7</v>
      </c>
      <c r="L73" s="111">
        <f>L75</f>
        <v>31.357417113543157</v>
      </c>
    </row>
    <row r="74" spans="1:12" s="4" customFormat="1" ht="99.75" customHeight="1" hidden="1">
      <c r="A74" s="17"/>
      <c r="B74" s="11"/>
      <c r="C74" s="24"/>
      <c r="D74" s="38"/>
      <c r="E74" s="53" t="s">
        <v>58</v>
      </c>
      <c r="F74" s="80" t="s">
        <v>59</v>
      </c>
      <c r="G74" s="84">
        <v>0</v>
      </c>
      <c r="H74" s="83"/>
      <c r="I74" s="84">
        <v>0</v>
      </c>
      <c r="J74" s="92"/>
      <c r="K74" s="84">
        <v>0</v>
      </c>
      <c r="L74" s="113"/>
    </row>
    <row r="75" spans="1:12" s="4" customFormat="1" ht="121.5" customHeight="1">
      <c r="A75" s="17"/>
      <c r="B75" s="11"/>
      <c r="C75" s="24"/>
      <c r="D75" s="38"/>
      <c r="E75" s="53" t="s">
        <v>135</v>
      </c>
      <c r="F75" s="80" t="s">
        <v>83</v>
      </c>
      <c r="G75" s="78">
        <v>979176</v>
      </c>
      <c r="H75" s="14"/>
      <c r="I75" s="78">
        <v>79684.12</v>
      </c>
      <c r="J75" s="97">
        <f>I75/G75*100</f>
        <v>8.137875111318088</v>
      </c>
      <c r="K75" s="78">
        <v>254115.7</v>
      </c>
      <c r="L75" s="96">
        <f>I75/K75*100</f>
        <v>31.357417113543157</v>
      </c>
    </row>
    <row r="76" spans="1:12" s="4" customFormat="1" ht="83.25" customHeight="1" hidden="1">
      <c r="A76" s="17"/>
      <c r="B76" s="11"/>
      <c r="C76" s="24"/>
      <c r="D76" s="38"/>
      <c r="E76" s="54" t="s">
        <v>85</v>
      </c>
      <c r="F76" s="54" t="s">
        <v>86</v>
      </c>
      <c r="G76" s="78">
        <v>0</v>
      </c>
      <c r="H76" s="14"/>
      <c r="I76" s="78">
        <v>0</v>
      </c>
      <c r="J76" s="109">
        <v>0</v>
      </c>
      <c r="K76" s="78">
        <v>0</v>
      </c>
      <c r="L76" s="119">
        <v>0</v>
      </c>
    </row>
    <row r="77" spans="1:12" s="4" customFormat="1" ht="35.25" customHeight="1" hidden="1">
      <c r="A77" s="17"/>
      <c r="B77" s="11"/>
      <c r="C77" s="24"/>
      <c r="D77" s="38"/>
      <c r="E77" s="85" t="s">
        <v>54</v>
      </c>
      <c r="F77" s="86" t="s">
        <v>53</v>
      </c>
      <c r="G77" s="87">
        <v>0</v>
      </c>
      <c r="H77" s="14"/>
      <c r="I77" s="87">
        <v>0</v>
      </c>
      <c r="J77" s="110"/>
      <c r="K77" s="87">
        <v>0</v>
      </c>
      <c r="L77" s="119"/>
    </row>
    <row r="78" spans="1:12" s="4" customFormat="1" ht="30" customHeight="1" hidden="1">
      <c r="A78" s="17"/>
      <c r="B78" s="11"/>
      <c r="C78" s="24"/>
      <c r="D78" s="38"/>
      <c r="E78" s="54" t="s">
        <v>50</v>
      </c>
      <c r="F78" s="80" t="s">
        <v>52</v>
      </c>
      <c r="G78" s="78">
        <v>0</v>
      </c>
      <c r="H78" s="14"/>
      <c r="I78" s="78">
        <v>0</v>
      </c>
      <c r="J78" s="110"/>
      <c r="K78" s="78">
        <v>0</v>
      </c>
      <c r="L78" s="119"/>
    </row>
    <row r="79" spans="1:12" s="4" customFormat="1" ht="29.25" customHeight="1" hidden="1">
      <c r="A79" s="17"/>
      <c r="B79" s="11"/>
      <c r="C79" s="24"/>
      <c r="D79" s="38"/>
      <c r="E79" s="54" t="s">
        <v>51</v>
      </c>
      <c r="F79" s="80" t="s">
        <v>52</v>
      </c>
      <c r="G79" s="78">
        <v>0</v>
      </c>
      <c r="H79" s="14"/>
      <c r="I79" s="78">
        <v>0</v>
      </c>
      <c r="J79" s="110"/>
      <c r="K79" s="78">
        <v>0</v>
      </c>
      <c r="L79" s="119"/>
    </row>
    <row r="80" spans="1:12" s="4" customFormat="1" ht="29.25" customHeight="1">
      <c r="A80" s="17"/>
      <c r="B80" s="11"/>
      <c r="C80" s="24"/>
      <c r="D80" s="38"/>
      <c r="E80" s="85" t="s">
        <v>146</v>
      </c>
      <c r="F80" s="86" t="s">
        <v>132</v>
      </c>
      <c r="G80" s="103">
        <f>G81</f>
        <v>71215</v>
      </c>
      <c r="H80" s="89"/>
      <c r="I80" s="87">
        <f>I81</f>
        <v>0</v>
      </c>
      <c r="J80" s="121">
        <v>0</v>
      </c>
      <c r="K80" s="87">
        <f>K81</f>
        <v>0</v>
      </c>
      <c r="L80" s="122">
        <f>L81</f>
        <v>0</v>
      </c>
    </row>
    <row r="81" spans="1:12" s="4" customFormat="1" ht="39" customHeight="1" thickBot="1">
      <c r="A81" s="17"/>
      <c r="B81" s="11"/>
      <c r="C81" s="24"/>
      <c r="D81" s="38"/>
      <c r="E81" s="102" t="s">
        <v>133</v>
      </c>
      <c r="F81" s="80" t="s">
        <v>134</v>
      </c>
      <c r="G81" s="120">
        <v>71215</v>
      </c>
      <c r="H81" s="57"/>
      <c r="I81" s="120">
        <v>0</v>
      </c>
      <c r="J81" s="108">
        <v>0</v>
      </c>
      <c r="K81" s="78">
        <v>0</v>
      </c>
      <c r="L81" s="118">
        <v>0</v>
      </c>
    </row>
    <row r="82" spans="1:12" s="3" customFormat="1" ht="15">
      <c r="A82" s="127" t="s">
        <v>11</v>
      </c>
      <c r="B82" s="127"/>
      <c r="C82" s="20" t="e">
        <f>C8+C56</f>
        <v>#REF!</v>
      </c>
      <c r="D82" s="34"/>
      <c r="E82" s="130" t="s">
        <v>11</v>
      </c>
      <c r="F82" s="130"/>
      <c r="G82" s="88">
        <f>G8+G55</f>
        <v>31056263.65</v>
      </c>
      <c r="H82" s="89"/>
      <c r="I82" s="88">
        <f>I8+I55</f>
        <v>5680013.13</v>
      </c>
      <c r="J82" s="101">
        <f>I82/G82*100</f>
        <v>18.289428483777055</v>
      </c>
      <c r="K82" s="88">
        <f>K8+K55</f>
        <v>5998113.94</v>
      </c>
      <c r="L82" s="111">
        <f>I82/K82*100</f>
        <v>94.69665276148454</v>
      </c>
    </row>
    <row r="83" spans="1:4" ht="47.25" customHeight="1">
      <c r="A83" s="126"/>
      <c r="B83" s="126"/>
      <c r="C83" s="126"/>
      <c r="D83" s="39"/>
    </row>
    <row r="84" spans="1:4" s="14" customFormat="1" ht="12.75">
      <c r="A84" s="125"/>
      <c r="B84" s="125"/>
      <c r="C84" s="125"/>
      <c r="D84" s="32"/>
    </row>
  </sheetData>
  <sheetProtection/>
  <mergeCells count="11">
    <mergeCell ref="E82:F82"/>
    <mergeCell ref="G2:H2"/>
    <mergeCell ref="A2:C2"/>
    <mergeCell ref="A1:C1"/>
    <mergeCell ref="I2:L2"/>
    <mergeCell ref="A84:C84"/>
    <mergeCell ref="A83:C83"/>
    <mergeCell ref="A82:B82"/>
    <mergeCell ref="A3:C3"/>
    <mergeCell ref="A4:C4"/>
    <mergeCell ref="E4:L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2020-05-03T03:44:28Z</cp:lastPrinted>
  <dcterms:created xsi:type="dcterms:W3CDTF">2004-11-16T05:58:34Z</dcterms:created>
  <dcterms:modified xsi:type="dcterms:W3CDTF">2020-05-03T03:49:54Z</dcterms:modified>
  <cp:category/>
  <cp:version/>
  <cp:contentType/>
  <cp:contentStatus/>
</cp:coreProperties>
</file>